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20" windowWidth="12390" windowHeight="9195" activeTab="1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_xlnm.Print_Titles" localSheetId="0">'1'!$11:$11</definedName>
    <definedName name="_xlnm.Print_Titles" localSheetId="9">'10'!$11:$12</definedName>
    <definedName name="_xlnm.Print_Titles" localSheetId="3">'4'!$11:$11</definedName>
    <definedName name="_xlnm.Print_Area" localSheetId="9">'10'!$A$1:$H$80</definedName>
    <definedName name="_xlnm.Print_Area" localSheetId="1">'2'!$A$1:$D$25</definedName>
    <definedName name="_xlnm.Print_Area" localSheetId="2">'3'!$A$1:$D$20</definedName>
    <definedName name="_xlnm.Print_Area" localSheetId="5">'6'!$A$1:$D$23</definedName>
  </definedNames>
  <calcPr fullCalcOnLoad="1" refMode="R1C1"/>
</workbook>
</file>

<file path=xl/sharedStrings.xml><?xml version="1.0" encoding="utf-8"?>
<sst xmlns="http://schemas.openxmlformats.org/spreadsheetml/2006/main" count="999" uniqueCount="282">
  <si>
    <t>Код бюджетной классификации Российской Федерации</t>
  </si>
  <si>
    <t>Наименование</t>
  </si>
  <si>
    <t>главного администратора доходов</t>
  </si>
  <si>
    <t>доходов бюджета сельского (городского) поселения</t>
  </si>
  <si>
    <t>1 13 01995 10 0000 130</t>
  </si>
  <si>
    <t>Прочие доходы  от оказания платных услуг  (работ) получателями средств бюджетов поселений</t>
  </si>
  <si>
    <t>Невыясненные поступления, зачисляемые в бюджеты поселений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</si>
  <si>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</si>
  <si>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</si>
  <si>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</si>
  <si>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№ п/п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</si>
  <si>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</si>
  <si>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</si>
  <si>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</si>
  <si>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</si>
  <si>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</si>
  <si>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администратора источников финансирования</t>
  </si>
  <si>
    <t>источников финансирования бюджета муниципального района</t>
  </si>
  <si>
    <t>Сумма</t>
  </si>
  <si>
    <t>(тыс. рублей)</t>
  </si>
  <si>
    <t>НАЛОГОВЫЕ И НЕНАЛОГОВЫЕ ДОХОДЫ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</si>
  <si>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</si>
  <si>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</si>
  <si>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НАЛОГИ НА ИМУЩЕСТВО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</si>
  <si>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</si>
  <si>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</si>
  <si>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</si>
  <si>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</si>
  <si>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</si>
  <si>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</si>
  <si>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</si>
  <si>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</si>
  <si>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</si>
  <si>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СОЦИАЛЬНАЯ ПОЛИТИКА</t>
  </si>
  <si>
    <t>Пенсионное обеспечение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</si>
  <si>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</si>
  <si>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</si>
  <si>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</si>
  <si>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</si>
  <si>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</si>
  <si>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</si>
  <si>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</si>
  <si>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</si>
  <si>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</si>
  <si>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</si>
  <si>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</si>
  <si>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03</t>
  </si>
  <si>
    <t>ЖИЛИЩНО - КОММУНАЛЬНОЕ ХОЗЯЙСТВО</t>
  </si>
  <si>
    <t>05</t>
  </si>
  <si>
    <t>10</t>
  </si>
  <si>
    <t>11</t>
  </si>
  <si>
    <t>ВСЕГО РАСХОДОВ</t>
  </si>
  <si>
    <t>000</t>
  </si>
  <si>
    <t>сумма</t>
  </si>
  <si>
    <t>Итого</t>
  </si>
  <si>
    <t>Приложение 1</t>
  </si>
  <si>
    <t>ДОХОДЫ ОТ ОКАЗАНИЯ ПЛАТНЫХ УСЛУГ (РАБОТ) И КОМПЕНСАЦИИ ЗАТРАТ ГОСУДАРСТВА</t>
  </si>
  <si>
    <t>Резервные фонды</t>
  </si>
  <si>
    <t>121</t>
  </si>
  <si>
    <t>Закупка товаров, работ, услуг в сфере информационно-коммуникационных технологий</t>
  </si>
  <si>
    <t>242</t>
  </si>
  <si>
    <t>244</t>
  </si>
  <si>
    <t>852</t>
  </si>
  <si>
    <t>870</t>
  </si>
  <si>
    <t>Осуществление первичного воинского учета на территориях, где отсутствуют военные комиссариаты</t>
  </si>
  <si>
    <t>540</t>
  </si>
  <si>
    <t>Приложение 4</t>
  </si>
  <si>
    <t>Перечень главных администраторов источников финансирования дефицита местного бюджета</t>
  </si>
  <si>
    <t xml:space="preserve">000 </t>
  </si>
  <si>
    <t>ГАД</t>
  </si>
  <si>
    <t>1 00 00000 00 0000 000</t>
  </si>
  <si>
    <t>1 01 00000 00 0000 000</t>
  </si>
  <si>
    <t>1 06 00000 00 0000 000</t>
  </si>
  <si>
    <t>1 05 00000 00 0000 000</t>
  </si>
  <si>
    <t>1 13 00000 00 0000 000</t>
  </si>
  <si>
    <t>2 00 00000 00 0000 000</t>
  </si>
  <si>
    <t>2 02 00000 00 0000 000</t>
  </si>
  <si>
    <t>2 02 01000 00 0000 151</t>
  </si>
  <si>
    <t>2 02 03000 00 0000 151</t>
  </si>
  <si>
    <t>2 02 04000 00 0000 151</t>
  </si>
  <si>
    <t>ДОТАЦИИ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</si>
  <si>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</si>
  <si>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</si>
  <si>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>Руководство и управление в сфере установленных функций  органов местного самоуправления</t>
  </si>
  <si>
    <t>Расходы на обеспечение функционирования высшего должностного лица муниципального образования</t>
  </si>
  <si>
    <t xml:space="preserve">Расходы на обеспечение функций  органов местного самоуправления </t>
  </si>
  <si>
    <t>Доплаты к пенсиям  муниципальных служащих</t>
  </si>
  <si>
    <t>Резервные средства</t>
  </si>
  <si>
    <t>2 02 09054 10 0000 151</t>
  </si>
  <si>
    <t>Межрайонная инспекция Федеральной налоговой службы  России №1 по Республике Бурятия</t>
  </si>
  <si>
    <t>Налог на имущество физических лиц, взимаемый  по ставкам, применяемым к объектам налогообложения,   расположенным в границах поселений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</si>
  <si>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</si>
  <si>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</si>
  <si>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</si>
  <si>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</si>
  <si>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</si>
  <si>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</si>
  <si>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 поселений</t>
  </si>
  <si>
    <t>Уменьшение остатков средств бюджетов</t>
  </si>
  <si>
    <t>Уменьшение прочих остатков средств бюджетов поселений</t>
  </si>
  <si>
    <t xml:space="preserve">Фонд оплаты труда государственных (муниципальных) органов и взносы по обязательному социальному страхованию
</t>
  </si>
  <si>
    <t>Прочая закупка товаров, работ и услуг для обеспечения
государственных (муниципальных) нужд</t>
  </si>
  <si>
    <t>Пособия, компенсации и иные социальные выплаты гражданам, кроме публичных нормативных обязательств</t>
  </si>
  <si>
    <t>321</t>
  </si>
  <si>
    <t>МО сельское поселение "Аргада"</t>
  </si>
  <si>
    <t>Перечень главных администраторов   доходов местного   бюджета – органов местного самоуправления МО сельское  поселение "Аргада" и закрепляемые за ними виды доходов</t>
  </si>
  <si>
    <t xml:space="preserve">Администрация муниципального образования сельское поселение "Аргада" </t>
  </si>
  <si>
    <t>Перечень главных администраторов доходов местного бюджета – органов государственной власти Российской Федерации, Республики Бурятия, органов местного самоуправления МО "Курумканский район"</t>
  </si>
  <si>
    <t>Администрация МО сельскоое  поселение "Аргада"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</si>
  <si>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</si>
  <si>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2 02 04014 10 0000 151</t>
  </si>
  <si>
    <t>2 02 09000 00 0000 151</t>
  </si>
  <si>
    <t>Прочие безвозмездные поступления от других бюджетов бюджетной системы</t>
  </si>
  <si>
    <t>Прочие безвозмездные поступления в бюджеты поселений от бюджетов муниципальных районов</t>
  </si>
  <si>
    <t>ВСЕГО</t>
  </si>
  <si>
    <t>929</t>
  </si>
  <si>
    <t>00</t>
  </si>
  <si>
    <t>000 00 00</t>
  </si>
  <si>
    <t>929 01 05 00 00 00 0000 000</t>
  </si>
  <si>
    <t>929 01 05 00 00 00 0000 500</t>
  </si>
  <si>
    <t>929 01 05 02 01 10 0000 510</t>
  </si>
  <si>
    <t>929 01 05 00 00 00 0000 600</t>
  </si>
  <si>
    <t>929 01 05 01 01 10 0000 610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</si>
  <si>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</si>
  <si>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</si>
  <si>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</si>
  <si>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</si>
  <si>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0111</t>
  </si>
  <si>
    <t>0200</t>
  </si>
  <si>
    <t>НАЦИОНАЛЬНАЯ ОБОРОНА</t>
  </si>
  <si>
    <t>0203</t>
  </si>
  <si>
    <t>0500</t>
  </si>
  <si>
    <t>ЖИЛИЩНО-КОММУНАЛЬНОЕ ХОЗЯЙСТВО</t>
  </si>
  <si>
    <t>0503</t>
  </si>
  <si>
    <t>1000</t>
  </si>
  <si>
    <t>1001</t>
  </si>
  <si>
    <t>Массовый спорт</t>
  </si>
  <si>
    <t xml:space="preserve">ВСЕГО РАСХОДОВ </t>
  </si>
  <si>
    <t>Осуществление полномочий муниципального района по содержанию автомобильных дорог  в соответствии с заключенными соглашениями</t>
  </si>
  <si>
    <t>Осуществление полномочий муниципального района по организации водоснабжения  в соответствии с заключенными соглашениями</t>
  </si>
  <si>
    <t>КУЛЬТУРА, КИНЕМАТОГРАФИЯ</t>
  </si>
  <si>
    <t>08</t>
  </si>
  <si>
    <t>Культура</t>
  </si>
  <si>
    <t>0800</t>
  </si>
  <si>
    <t>0801</t>
  </si>
  <si>
    <t>НАЦИОНАЛЬНАЯ ЭКОНОМИКА</t>
  </si>
  <si>
    <t>Дорожное хозяйство (дорожные фонды)</t>
  </si>
  <si>
    <t>09</t>
  </si>
  <si>
    <t>0400</t>
  </si>
  <si>
    <t>0409</t>
  </si>
  <si>
    <t>Земельный налог с физических лиц, обладающих земельным участком расположенным в границах сельских поселений</t>
  </si>
  <si>
    <t xml:space="preserve">Земельный налог с организаций, обладающих земельным участком расположенным в границах сельских поселений 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</si>
  <si>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</si>
  <si>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Прочие безвозмездные поступления в бюджеты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</si>
  <si>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</si>
  <si>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</si>
  <si>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9990091100</t>
  </si>
  <si>
    <t>9990090100</t>
  </si>
  <si>
    <t>99900Р0500</t>
  </si>
  <si>
    <t>99900Р0600</t>
  </si>
  <si>
    <t>99900Р0700</t>
  </si>
  <si>
    <t>9990051180</t>
  </si>
  <si>
    <t>99900Д1800</t>
  </si>
  <si>
    <t>99900П0400</t>
  </si>
  <si>
    <t>9990088100</t>
  </si>
  <si>
    <t>9990082500</t>
  </si>
  <si>
    <t>Расходы на проведение мероприятий в области физической культуры и спорта</t>
  </si>
  <si>
    <t>9990088200</t>
  </si>
  <si>
    <t>Резервные фонды местной администраций по ликвидации чрезвычайных ситуаций и последствий стихийных бедствий</t>
  </si>
  <si>
    <t>9990082630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</si>
  <si>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</si>
  <si>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</si>
  <si>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Плановый период</t>
  </si>
  <si>
    <t>Налоги на прибыль, доходы</t>
  </si>
  <si>
    <t>1 06 06013 10 0000 110</t>
  </si>
  <si>
    <t>1 06 06023 10 0000 110</t>
  </si>
  <si>
    <t>000 01 05 00 00 00 0000 000</t>
  </si>
  <si>
    <t>000 01 05 00 00 00 0000 500</t>
  </si>
  <si>
    <t>000 01 05 02 01 10 0000 510</t>
  </si>
  <si>
    <t>000 01 05 00 00 00 0000 600</t>
  </si>
  <si>
    <t>000 01 05 01 01 10 0000 610</t>
  </si>
  <si>
    <t>350</t>
  </si>
  <si>
    <t>04001П0600</t>
  </si>
  <si>
    <t>Начисления на выплаты по оплате труда</t>
  </si>
  <si>
    <t>129</t>
  </si>
  <si>
    <t>Заработная плата</t>
  </si>
  <si>
    <t xml:space="preserve">01 </t>
  </si>
  <si>
    <t>2 02 90054 10 0000 151</t>
  </si>
  <si>
    <t>2 02 1500110 0000 151</t>
  </si>
  <si>
    <t>2 02 3511810 0000 151</t>
  </si>
  <si>
    <t>2 02 35118 10 0000 151</t>
  </si>
  <si>
    <t>2 02 40014 10 0000 151</t>
  </si>
  <si>
    <t>1 08 0402001 1000 110</t>
  </si>
  <si>
    <t>1 08 0402001 4000 110</t>
  </si>
  <si>
    <t>1 13 0199510 0000 130</t>
  </si>
  <si>
    <t>1 17 0105010 0000 180</t>
  </si>
  <si>
    <t>2 02 4001410 0000 151</t>
  </si>
  <si>
    <t>2 02 9005410 0000 151</t>
  </si>
  <si>
    <t>2 07 0503010 0000 180</t>
  </si>
  <si>
    <t>1 00 0000000 0000 000</t>
  </si>
  <si>
    <t>1 01 0201001 1000 110</t>
  </si>
  <si>
    <t>1 05 0301001 1000 110</t>
  </si>
  <si>
    <t>1 06 0103010 1000 110</t>
  </si>
  <si>
    <t>1 06 0603310 1000 110</t>
  </si>
  <si>
    <t>1 06 0604310 1000 110</t>
  </si>
  <si>
    <t>120</t>
  </si>
  <si>
    <t>к проекту решения Совета депутатов</t>
  </si>
  <si>
    <t>«Об утверждении бюджета муниципального образования  сельское  поселение</t>
  </si>
  <si>
    <t>Прочие безвозмездные поступления в бюджеты сельских поселений от бюджетов муниципальных районов</t>
  </si>
  <si>
    <t>Дотации на выравнивание бюджетной обеспеченности</t>
  </si>
  <si>
    <t>2 02 15001 00 0000 151</t>
  </si>
  <si>
    <t>2 02 15001 10 0000 151</t>
  </si>
  <si>
    <t>99900Р0000</t>
  </si>
  <si>
    <t>Иные 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</si>
  <si>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>Мероприятия по благоустройству</t>
  </si>
  <si>
    <t>Другие вопросы в области жилищно-коммунального хозяйства</t>
  </si>
  <si>
    <t>Иные межбюджетные трансферты на осуществление  полномочий по созданию условий для организации досуга и обеспечения жителей поселений услугами организаций культуры СП "Аргада"</t>
  </si>
  <si>
    <t>Условно утверждаемые расходы</t>
  </si>
  <si>
    <t>0505</t>
  </si>
  <si>
    <t>9999</t>
  </si>
  <si>
    <t>1 13 02995 10 0000 130</t>
  </si>
  <si>
    <t>1 06 06043 10 0000 110</t>
  </si>
  <si>
    <t>1 06 06033 10 0000 110</t>
  </si>
  <si>
    <t>1 05 03010 01 0000 110</t>
  </si>
  <si>
    <t>1 01 02010 01 0000 110</t>
  </si>
  <si>
    <t>Прочие доходы  от компенсации затрат бюджетов сельских поселений</t>
  </si>
  <si>
    <t>1 08 04020 01 1000 110</t>
  </si>
  <si>
    <t xml:space="preserve">Мероприятия по реализации муниципальной программы "Организация общественных работ по Курумканскому району на 2020 год" </t>
  </si>
  <si>
    <t xml:space="preserve">"Аргада"  на 2021 год и на плановый период 2022 и 2023 годов </t>
  </si>
  <si>
    <t>Налоговые и неналоговые доходы местного бюджета на 2021 год</t>
  </si>
  <si>
    <t>Налоговые и неналоговые доходы местного бюджета на 2022-2023 годы</t>
  </si>
  <si>
    <t>Объем безвозмездных поступлений на 2021 год</t>
  </si>
  <si>
    <t>Объем безвозмездных поступлений на 2022 - 2023 годы</t>
  </si>
  <si>
    <t>Распределение бюджетных ассигнований по разделам и подразделам бюджетной классификации расходов бюджетов на 2021 год</t>
  </si>
  <si>
    <t>Распределение бюджетных ассигнований по разделам и подразделам бюджетной классификации расходов бюджетов на 2022 и 2023 годы</t>
  </si>
  <si>
    <t>Ведомственная структура расходов местного бюджета на 2021 год</t>
  </si>
  <si>
    <t>Приложение 2</t>
  </si>
  <si>
    <t>Приложение 3</t>
  </si>
  <si>
    <t>Приложение 5</t>
  </si>
  <si>
    <t>Приложение 6</t>
  </si>
  <si>
    <t>Приложение 7</t>
  </si>
  <si>
    <t>Приложение 8</t>
  </si>
  <si>
    <t>Приложение 9</t>
  </si>
  <si>
    <t>Приложение 10</t>
  </si>
  <si>
    <t>Приложение 11</t>
  </si>
  <si>
    <t>Приложение 12</t>
  </si>
  <si>
    <t>Приложение 13</t>
  </si>
  <si>
    <t>Источники финансирования дефицита местного бюджета на 2021 год</t>
  </si>
  <si>
    <t>Источники финансирования дефицита местного бюджета на 2022 - 2023 годы</t>
  </si>
  <si>
    <t xml:space="preserve"> </t>
  </si>
  <si>
    <t>Налоги, пошлины, сборы</t>
  </si>
  <si>
    <t xml:space="preserve"> 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</si>
  <si>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 xml:space="preserve"> Межбюджетные трансферты на осуществление части полномочий по формированию и исполнению бюджета поселения</t>
  </si>
  <si>
    <t>18202Р0300</t>
  </si>
  <si>
    <t>99900L5760</t>
  </si>
  <si>
    <t>13401Р0000</t>
  </si>
  <si>
    <t>13401Р1000</t>
  </si>
  <si>
    <t>13401Р2000</t>
  </si>
  <si>
    <t xml:space="preserve"> Иные межбюджетные трансферты на осуществление части полномочий сельских поселений по контролю за исполнением бюджетов поселений в соответствии с заключенными соглашениями</t>
  </si>
  <si>
    <t xml:space="preserve"> Иные межбюджетные трансферты, передаваемые бюджетам муниципальных районов из бюджетов сельских поселений  на осуществление  полномочий  внутреннего финансового контроля</t>
  </si>
  <si>
    <t xml:space="preserve"> иные межбюджетные трансферты, передаваемые бюджетам муниципальных районов из бюджетов сельских поселений  на осуществление части полномочий сельских поселений по определению поставщиков(подрядчиков,исполнителей) в соответствии с заключенными соглашениями</t>
  </si>
  <si>
    <t>Иные межбюджетные трансферты на осуществление полномочий сельских поселений по хозяйственно-транспортному обслуживанию организаций культуры(СП"Аргада")</t>
  </si>
  <si>
    <t xml:space="preserve">Ведомственная структура расходов местного бюджета на 2022-2023гг. </t>
  </si>
  <si>
    <t>2022г</t>
  </si>
  <si>
    <t>2023г</t>
  </si>
  <si>
    <t xml:space="preserve"> иные межбюджетные трансферты, передаваемые бюджетам муниципальных районов из бюджетов сельских поселений  на осуществление части полномочий сельских поселений по определению поставщиков (подрядчиков,исполнителей) в соответствии с заключенными соглашениями</t>
  </si>
  <si>
    <t xml:space="preserve"> 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соответствии с заключенными соглашениями</t>
  </si>
  <si>
    <t>0804</t>
  </si>
  <si>
    <t>Другие вопросы в области культуры и кинематографии</t>
  </si>
  <si>
    <t>Администрация сельского  поселения "Аргада"</t>
  </si>
  <si>
    <t xml:space="preserve">тыс. руб. </t>
  </si>
  <si>
    <t>2022г.</t>
  </si>
  <si>
    <t>2023г.</t>
  </si>
  <si>
    <t>Администрация сельского (городского) поселения "Аргада"</t>
  </si>
  <si>
    <t>Закупка энергетических ресурсов</t>
  </si>
  <si>
    <t>247</t>
  </si>
  <si>
    <t>от  "24" декабря 2020 года № 32-2</t>
  </si>
  <si>
    <t>от  "24" декабря 2020 года №32 -2</t>
  </si>
  <si>
    <t>от  "24" декабря 2020 года № 32 -2</t>
  </si>
  <si>
    <t>от  "24 " декабря 2020 года № 32 -2</t>
  </si>
  <si>
    <t>от  "24" декабря 2020 года №32-2</t>
  </si>
  <si>
    <t>от  "24_" декабря 2020 года №32-2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</si>
</sst>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[$-FC19]d\ mmmm\ yyyy\ &quot;г.&quot;"/>
    <numFmt numFmtId="188" formatCode="0.0000"/>
    <numFmt numFmtId="189" formatCode="0.00000"/>
    <numFmt numFmtId="190" formatCode="0.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4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49" fontId="28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23" fillId="0" borderId="10" xfId="54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top" wrapText="1"/>
    </xf>
    <xf numFmtId="49" fontId="25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Border="1" applyAlignment="1">
      <alignment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top" wrapText="1"/>
    </xf>
    <xf numFmtId="0" fontId="25" fillId="24" borderId="10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right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54" applyFont="1" applyFill="1" applyBorder="1" applyAlignment="1">
      <alignment horizontal="left" vertical="center" wrapText="1"/>
      <protection/>
    </xf>
    <xf numFmtId="0" fontId="26" fillId="0" borderId="10" xfId="54" applyFont="1" applyFill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0" fontId="26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wrapText="1"/>
    </xf>
    <xf numFmtId="0" fontId="28" fillId="0" borderId="12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6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/>
    </xf>
    <xf numFmtId="0" fontId="28" fillId="0" borderId="10" xfId="0" applyFont="1" applyBorder="1" applyAlignment="1">
      <alignment/>
    </xf>
    <xf numFmtId="0" fontId="23" fillId="0" borderId="0" xfId="0" applyFont="1" applyFill="1" applyAlignment="1">
      <alignment/>
    </xf>
    <xf numFmtId="0" fontId="23" fillId="25" borderId="0" xfId="0" applyFont="1" applyFill="1" applyAlignment="1">
      <alignment/>
    </xf>
    <xf numFmtId="49" fontId="28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0" fontId="23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24" fillId="0" borderId="0" xfId="0" applyFont="1" applyFill="1" applyAlignment="1">
      <alignment/>
    </xf>
    <xf numFmtId="0" fontId="20" fillId="24" borderId="0" xfId="0" applyFont="1" applyFill="1" applyAlignment="1">
      <alignment horizontal="right"/>
    </xf>
    <xf numFmtId="172" fontId="24" fillId="24" borderId="10" xfId="0" applyNumberFormat="1" applyFont="1" applyFill="1" applyBorder="1" applyAlignment="1">
      <alignment horizontal="right" vertical="center"/>
    </xf>
    <xf numFmtId="172" fontId="23" fillId="24" borderId="10" xfId="0" applyNumberFormat="1" applyFont="1" applyFill="1" applyBorder="1" applyAlignment="1">
      <alignment horizontal="right" vertical="center"/>
    </xf>
    <xf numFmtId="172" fontId="24" fillId="24" borderId="10" xfId="0" applyNumberFormat="1" applyFont="1" applyFill="1" applyBorder="1" applyAlignment="1">
      <alignment horizontal="right" vertical="center" wrapText="1"/>
    </xf>
    <xf numFmtId="172" fontId="23" fillId="24" borderId="10" xfId="0" applyNumberFormat="1" applyFont="1" applyFill="1" applyBorder="1" applyAlignment="1">
      <alignment horizontal="right" vertical="center" wrapText="1"/>
    </xf>
    <xf numFmtId="185" fontId="25" fillId="0" borderId="10" xfId="0" applyNumberFormat="1" applyFont="1" applyBorder="1" applyAlignment="1">
      <alignment horizontal="right" vertical="top" wrapText="1"/>
    </xf>
    <xf numFmtId="185" fontId="25" fillId="0" borderId="10" xfId="0" applyNumberFormat="1" applyFont="1" applyBorder="1" applyAlignment="1">
      <alignment horizontal="right" vertical="center" wrapText="1"/>
    </xf>
    <xf numFmtId="185" fontId="20" fillId="0" borderId="10" xfId="0" applyNumberFormat="1" applyFont="1" applyBorder="1" applyAlignment="1">
      <alignment horizontal="right" vertical="center" wrapText="1"/>
    </xf>
    <xf numFmtId="185" fontId="25" fillId="0" borderId="10" xfId="0" applyNumberFormat="1" applyFont="1" applyBorder="1" applyAlignment="1">
      <alignment horizontal="right" vertical="center"/>
    </xf>
    <xf numFmtId="185" fontId="20" fillId="0" borderId="10" xfId="0" applyNumberFormat="1" applyFont="1" applyBorder="1" applyAlignment="1">
      <alignment horizontal="right" vertical="center"/>
    </xf>
    <xf numFmtId="185" fontId="28" fillId="0" borderId="10" xfId="0" applyNumberFormat="1" applyFont="1" applyBorder="1" applyAlignment="1">
      <alignment horizontal="right" vertical="center"/>
    </xf>
    <xf numFmtId="185" fontId="28" fillId="0" borderId="10" xfId="0" applyNumberFormat="1" applyFont="1" applyBorder="1" applyAlignment="1">
      <alignment horizontal="right" vertical="center" wrapText="1"/>
    </xf>
    <xf numFmtId="185" fontId="26" fillId="0" borderId="10" xfId="0" applyNumberFormat="1" applyFont="1" applyBorder="1" applyAlignment="1">
      <alignment horizontal="right" vertical="center"/>
    </xf>
    <xf numFmtId="185" fontId="26" fillId="0" borderId="10" xfId="0" applyNumberFormat="1" applyFont="1" applyFill="1" applyBorder="1" applyAlignment="1">
      <alignment horizontal="right" vertical="center" wrapText="1"/>
    </xf>
    <xf numFmtId="185" fontId="26" fillId="0" borderId="10" xfId="0" applyNumberFormat="1" applyFont="1" applyFill="1" applyBorder="1" applyAlignment="1">
      <alignment horizontal="right" vertical="center"/>
    </xf>
    <xf numFmtId="185" fontId="28" fillId="0" borderId="10" xfId="0" applyNumberFormat="1" applyFont="1" applyFill="1" applyBorder="1" applyAlignment="1">
      <alignment horizontal="right" vertical="center"/>
    </xf>
    <xf numFmtId="0" fontId="28" fillId="24" borderId="10" xfId="0" applyFont="1" applyFill="1" applyBorder="1" applyAlignment="1">
      <alignment horizontal="left" vertical="center" wrapText="1"/>
    </xf>
    <xf numFmtId="49" fontId="28" fillId="24" borderId="10" xfId="0" applyNumberFormat="1" applyFont="1" applyFill="1" applyBorder="1" applyAlignment="1">
      <alignment horizontal="center" vertical="center" wrapText="1"/>
    </xf>
    <xf numFmtId="185" fontId="28" fillId="24" borderId="10" xfId="0" applyNumberFormat="1" applyFont="1" applyFill="1" applyBorder="1" applyAlignment="1">
      <alignment horizontal="right" vertical="center"/>
    </xf>
    <xf numFmtId="0" fontId="25" fillId="0" borderId="10" xfId="54" applyFont="1" applyFill="1" applyBorder="1" applyAlignment="1">
      <alignment horizontal="left" vertical="center" wrapText="1"/>
      <protection/>
    </xf>
    <xf numFmtId="0" fontId="20" fillId="0" borderId="10" xfId="54" applyFont="1" applyFill="1" applyBorder="1" applyAlignment="1">
      <alignment horizontal="left" vertical="center" wrapText="1"/>
      <protection/>
    </xf>
    <xf numFmtId="49" fontId="33" fillId="0" borderId="10" xfId="0" applyNumberFormat="1" applyFont="1" applyBorder="1" applyAlignment="1">
      <alignment horizontal="center"/>
    </xf>
    <xf numFmtId="49" fontId="34" fillId="0" borderId="10" xfId="0" applyNumberFormat="1" applyFont="1" applyBorder="1" applyAlignment="1">
      <alignment horizontal="center"/>
    </xf>
    <xf numFmtId="49" fontId="33" fillId="0" borderId="10" xfId="0" applyNumberFormat="1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2" fontId="25" fillId="0" borderId="10" xfId="0" applyNumberFormat="1" applyFont="1" applyBorder="1" applyAlignment="1">
      <alignment horizontal="right" vertical="top" wrapText="1"/>
    </xf>
    <xf numFmtId="2" fontId="25" fillId="0" borderId="10" xfId="0" applyNumberFormat="1" applyFont="1" applyBorder="1" applyAlignment="1">
      <alignment horizontal="right" vertical="center" wrapText="1"/>
    </xf>
    <xf numFmtId="2" fontId="20" fillId="0" borderId="10" xfId="0" applyNumberFormat="1" applyFont="1" applyBorder="1" applyAlignment="1">
      <alignment horizontal="right" vertical="center" wrapText="1"/>
    </xf>
    <xf numFmtId="2" fontId="28" fillId="0" borderId="10" xfId="0" applyNumberFormat="1" applyFont="1" applyBorder="1" applyAlignment="1">
      <alignment horizontal="right" vertical="center" wrapText="1"/>
    </xf>
    <xf numFmtId="2" fontId="26" fillId="0" borderId="10" xfId="0" applyNumberFormat="1" applyFont="1" applyBorder="1" applyAlignment="1">
      <alignment horizontal="right" vertical="center" wrapText="1"/>
    </xf>
    <xf numFmtId="2" fontId="28" fillId="0" borderId="10" xfId="0" applyNumberFormat="1" applyFont="1" applyBorder="1" applyAlignment="1">
      <alignment horizontal="right"/>
    </xf>
    <xf numFmtId="0" fontId="23" fillId="26" borderId="0" xfId="0" applyFont="1" applyFill="1" applyAlignment="1">
      <alignment/>
    </xf>
    <xf numFmtId="188" fontId="28" fillId="0" borderId="10" xfId="0" applyNumberFormat="1" applyFont="1" applyBorder="1" applyAlignment="1">
      <alignment horizontal="right" vertical="center"/>
    </xf>
    <xf numFmtId="0" fontId="28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 wrapText="1"/>
    </xf>
    <xf numFmtId="10" fontId="23" fillId="0" borderId="0" xfId="0" applyNumberFormat="1" applyFont="1" applyAlignment="1">
      <alignment/>
    </xf>
    <xf numFmtId="185" fontId="28" fillId="0" borderId="10" xfId="0" applyNumberFormat="1" applyFont="1" applyFill="1" applyBorder="1" applyAlignment="1">
      <alignment horizontal="righ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185" fontId="20" fillId="0" borderId="10" xfId="0" applyNumberFormat="1" applyFont="1" applyBorder="1" applyAlignment="1">
      <alignment horizontal="center" vertical="center" wrapText="1"/>
    </xf>
    <xf numFmtId="185" fontId="20" fillId="0" borderId="10" xfId="0" applyNumberFormat="1" applyFont="1" applyBorder="1" applyAlignment="1">
      <alignment horizontal="center" vertical="center"/>
    </xf>
    <xf numFmtId="185" fontId="25" fillId="0" borderId="10" xfId="0" applyNumberFormat="1" applyFont="1" applyFill="1" applyBorder="1" applyAlignment="1">
      <alignment horizontal="center" vertical="top"/>
    </xf>
    <xf numFmtId="185" fontId="20" fillId="0" borderId="10" xfId="0" applyNumberFormat="1" applyFont="1" applyBorder="1" applyAlignment="1">
      <alignment horizontal="center"/>
    </xf>
    <xf numFmtId="185" fontId="25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 vertical="center"/>
    </xf>
    <xf numFmtId="185" fontId="25" fillId="0" borderId="10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right" wrapText="1"/>
    </xf>
    <xf numFmtId="0" fontId="28" fillId="0" borderId="0" xfId="0" applyFont="1" applyBorder="1" applyAlignment="1">
      <alignment horizontal="center" vertical="center" wrapText="1"/>
    </xf>
    <xf numFmtId="188" fontId="26" fillId="0" borderId="10" xfId="0" applyNumberFormat="1" applyFont="1" applyBorder="1" applyAlignment="1">
      <alignment horizontal="right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188" fontId="26" fillId="0" borderId="10" xfId="0" applyNumberFormat="1" applyFont="1" applyFill="1" applyBorder="1" applyAlignment="1">
      <alignment horizontal="right" vertical="center" wrapText="1"/>
    </xf>
    <xf numFmtId="188" fontId="28" fillId="0" borderId="10" xfId="0" applyNumberFormat="1" applyFont="1" applyFill="1" applyBorder="1" applyAlignment="1">
      <alignment horizontal="right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top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wrapText="1"/>
    </xf>
    <xf numFmtId="0" fontId="24" fillId="0" borderId="14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4" fillId="0" borderId="15" xfId="53" applyFont="1" applyBorder="1" applyAlignment="1">
      <alignment horizontal="center" vertical="center" wrapText="1"/>
      <protection/>
    </xf>
    <xf numFmtId="0" fontId="24" fillId="0" borderId="16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2" fillId="0" borderId="13" xfId="53" applyFont="1" applyBorder="1" applyAlignment="1">
      <alignment horizontal="center" vertical="center" wrapText="1"/>
      <protection/>
    </xf>
    <xf numFmtId="0" fontId="22" fillId="0" borderId="14" xfId="53" applyFont="1" applyBorder="1" applyAlignment="1">
      <alignment horizontal="center" vertical="center" wrapText="1"/>
      <protection/>
    </xf>
    <xf numFmtId="0" fontId="22" fillId="0" borderId="12" xfId="53" applyFont="1" applyBorder="1" applyAlignment="1">
      <alignment horizontal="center" vertical="center" wrapText="1"/>
      <protection/>
    </xf>
    <xf numFmtId="0" fontId="24" fillId="0" borderId="15" xfId="53" applyFont="1" applyBorder="1" applyAlignment="1">
      <alignment horizontal="center" vertical="top"/>
      <protection/>
    </xf>
    <xf numFmtId="0" fontId="24" fillId="0" borderId="17" xfId="53" applyFont="1" applyBorder="1" applyAlignment="1">
      <alignment horizontal="center" vertical="top"/>
      <protection/>
    </xf>
    <xf numFmtId="0" fontId="24" fillId="0" borderId="16" xfId="53" applyFont="1" applyBorder="1" applyAlignment="1">
      <alignment horizontal="center" vertical="top"/>
      <protection/>
    </xf>
    <xf numFmtId="0" fontId="27" fillId="0" borderId="0" xfId="0" applyFont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right" vertical="center" wrapText="1"/>
    </xf>
    <xf numFmtId="0" fontId="31" fillId="0" borderId="14" xfId="0" applyFont="1" applyBorder="1" applyAlignment="1">
      <alignment horizontal="right" wrapText="1"/>
    </xf>
    <xf numFmtId="0" fontId="31" fillId="0" borderId="12" xfId="0" applyFont="1" applyBorder="1" applyAlignment="1">
      <alignment horizontal="right" wrapText="1"/>
    </xf>
    <xf numFmtId="0" fontId="28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right"/>
    </xf>
    <xf numFmtId="0" fontId="28" fillId="0" borderId="14" xfId="0" applyFont="1" applyBorder="1" applyAlignment="1">
      <alignment horizontal="right"/>
    </xf>
    <xf numFmtId="0" fontId="28" fillId="0" borderId="12" xfId="0" applyFont="1" applyBorder="1" applyAlignment="1">
      <alignment horizontal="right"/>
    </xf>
    <xf numFmtId="0" fontId="26" fillId="0" borderId="10" xfId="0" applyFont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185" fontId="28" fillId="0" borderId="10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110" zoomScaleNormal="110" zoomScaleSheetLayoutView="85" workbookViewId="0" topLeftCell="A1">
      <selection activeCell="D6" sqref="D6"/>
    </sheetView>
  </sheetViews>
  <sheetFormatPr defaultColWidth="9.00390625" defaultRowHeight="12.75"/>
  <cols>
    <col min="1" max="1" width="4.75390625" style="6" customWidth="1"/>
    <col min="2" max="2" width="16.75390625" style="6" customWidth="1"/>
    <col min="3" max="3" width="22.00390625" style="6" customWidth="1"/>
    <col min="4" max="4" width="55.00390625" style="6" customWidth="1"/>
    <col min="5" max="16384" width="9.125" style="6" customWidth="1"/>
  </cols>
  <sheetData>
    <row r="1" ht="15">
      <c r="D1" s="1" t="s">
        <v>55</v>
      </c>
    </row>
    <row r="2" ht="15">
      <c r="D2" s="1" t="s">
        <v>206</v>
      </c>
    </row>
    <row r="3" ht="15">
      <c r="D3" s="1" t="s">
        <v>104</v>
      </c>
    </row>
    <row r="4" ht="15">
      <c r="D4" s="1" t="s">
        <v>207</v>
      </c>
    </row>
    <row r="5" ht="15">
      <c r="D5" s="1" t="s">
        <v>228</v>
      </c>
    </row>
    <row r="6" ht="15">
      <c r="D6" s="96" t="s">
        <v>276</v>
      </c>
    </row>
    <row r="7" ht="12.75">
      <c r="D7" s="93"/>
    </row>
    <row r="8" spans="1:10" ht="12.75" customHeight="1">
      <c r="A8" s="155" t="s">
        <v>105</v>
      </c>
      <c r="B8" s="155"/>
      <c r="C8" s="155"/>
      <c r="D8" s="155"/>
      <c r="E8" s="7"/>
      <c r="F8" s="7"/>
      <c r="G8" s="7"/>
      <c r="H8" s="7"/>
      <c r="I8" s="7"/>
      <c r="J8" s="7"/>
    </row>
    <row r="9" spans="1:10" ht="36.75" customHeight="1">
      <c r="A9" s="155"/>
      <c r="B9" s="155"/>
      <c r="C9" s="155"/>
      <c r="D9" s="155"/>
      <c r="E9" s="7"/>
      <c r="F9" s="7"/>
      <c r="G9" s="7"/>
      <c r="H9" s="7"/>
      <c r="I9" s="7"/>
      <c r="J9" s="7"/>
    </row>
    <row r="10" ht="15.75">
      <c r="B10" s="2"/>
    </row>
    <row r="11" spans="1:4" ht="31.5" customHeight="1">
      <c r="A11" s="17" t="s">
        <v>10</v>
      </c>
      <c r="B11" s="151" t="s">
        <v>0</v>
      </c>
      <c r="C11" s="151"/>
      <c r="D11" s="157" t="s">
        <v>1</v>
      </c>
    </row>
    <row r="12" spans="1:4" ht="38.25">
      <c r="A12" s="17"/>
      <c r="B12" s="17" t="s">
        <v>2</v>
      </c>
      <c r="C12" s="17" t="s">
        <v>3</v>
      </c>
      <c r="D12" s="158"/>
    </row>
    <row r="13" spans="1:4" ht="20.25" customHeight="1">
      <c r="A13" s="156">
        <v>1</v>
      </c>
      <c r="B13" s="152" t="s">
        <v>106</v>
      </c>
      <c r="C13" s="153"/>
      <c r="D13" s="154"/>
    </row>
    <row r="14" spans="1:4" ht="83.25" customHeight="1">
      <c r="A14" s="156"/>
      <c r="B14" s="53">
        <v>929</v>
      </c>
      <c r="C14" s="53" t="s">
        <v>192</v>
      </c>
      <c r="D14" s="54" t="s">
        <v>170</v>
      </c>
    </row>
    <row r="15" spans="1:4" ht="67.5" customHeight="1">
      <c r="A15" s="156"/>
      <c r="B15" s="53">
        <v>929</v>
      </c>
      <c r="C15" s="53" t="s">
        <v>193</v>
      </c>
      <c r="D15" s="54" t="s">
        <v>171</v>
      </c>
    </row>
    <row r="16" spans="1:4" ht="33" customHeight="1">
      <c r="A16" s="156"/>
      <c r="B16" s="53">
        <v>929</v>
      </c>
      <c r="C16" s="53" t="s">
        <v>194</v>
      </c>
      <c r="D16" s="54" t="s">
        <v>5</v>
      </c>
    </row>
    <row r="17" spans="1:4" ht="22.5" customHeight="1">
      <c r="A17" s="156"/>
      <c r="B17" s="53">
        <v>929</v>
      </c>
      <c r="C17" s="53" t="s">
        <v>195</v>
      </c>
      <c r="D17" s="54" t="s">
        <v>6</v>
      </c>
    </row>
    <row r="18" spans="1:4" ht="28.5" customHeight="1">
      <c r="A18" s="156"/>
      <c r="B18" s="55">
        <v>929</v>
      </c>
      <c r="C18" s="53" t="s">
        <v>188</v>
      </c>
      <c r="D18" s="56" t="s">
        <v>8</v>
      </c>
    </row>
    <row r="19" spans="1:4" ht="39.75" customHeight="1">
      <c r="A19" s="156"/>
      <c r="B19" s="53">
        <v>929</v>
      </c>
      <c r="C19" s="53" t="s">
        <v>189</v>
      </c>
      <c r="D19" s="54" t="s">
        <v>152</v>
      </c>
    </row>
    <row r="20" spans="1:4" ht="57.75" customHeight="1">
      <c r="A20" s="156"/>
      <c r="B20" s="55">
        <v>929</v>
      </c>
      <c r="C20" s="53" t="s">
        <v>196</v>
      </c>
      <c r="D20" s="57" t="s">
        <v>109</v>
      </c>
    </row>
    <row r="21" spans="1:4" ht="32.25" customHeight="1">
      <c r="A21" s="18"/>
      <c r="B21" s="55">
        <v>929</v>
      </c>
      <c r="C21" s="53" t="s">
        <v>197</v>
      </c>
      <c r="D21" s="56" t="s">
        <v>208</v>
      </c>
    </row>
    <row r="22" spans="1:4" ht="18" customHeight="1">
      <c r="A22" s="18"/>
      <c r="B22" s="55">
        <v>929</v>
      </c>
      <c r="C22" s="53" t="s">
        <v>198</v>
      </c>
      <c r="D22" s="56" t="s">
        <v>153</v>
      </c>
    </row>
  </sheetData>
  <sheetProtection/>
  <mergeCells count="5">
    <mergeCell ref="B11:C11"/>
    <mergeCell ref="B13:D13"/>
    <mergeCell ref="A8:D9"/>
    <mergeCell ref="A13:A20"/>
    <mergeCell ref="D11:D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SheetLayoutView="100" workbookViewId="0" topLeftCell="A1">
      <selection activeCell="H6" sqref="F6:H6"/>
    </sheetView>
  </sheetViews>
  <sheetFormatPr defaultColWidth="9.00390625" defaultRowHeight="12.75"/>
  <cols>
    <col min="1" max="1" width="5.00390625" style="6" customWidth="1"/>
    <col min="2" max="2" width="43.375" style="6" customWidth="1"/>
    <col min="3" max="3" width="5.875" style="6" customWidth="1"/>
    <col min="4" max="4" width="6.75390625" style="6" customWidth="1"/>
    <col min="5" max="5" width="6.375" style="6" customWidth="1"/>
    <col min="6" max="6" width="11.00390625" style="6" customWidth="1"/>
    <col min="7" max="7" width="7.875" style="6" customWidth="1"/>
    <col min="8" max="8" width="13.375" style="6" customWidth="1"/>
    <col min="9" max="16384" width="9.125" style="6" customWidth="1"/>
  </cols>
  <sheetData>
    <row r="1" spans="1:8" ht="12.75" customHeight="1">
      <c r="A1" s="72"/>
      <c r="B1" s="72"/>
      <c r="C1" s="72"/>
      <c r="D1" s="72"/>
      <c r="E1" s="72"/>
      <c r="F1" s="72"/>
      <c r="G1" s="72"/>
      <c r="H1" s="1" t="s">
        <v>243</v>
      </c>
    </row>
    <row r="2" spans="1:8" ht="15">
      <c r="A2" s="72"/>
      <c r="B2" s="1"/>
      <c r="C2" s="1"/>
      <c r="D2" s="1"/>
      <c r="E2" s="1"/>
      <c r="F2" s="1"/>
      <c r="G2" s="1"/>
      <c r="H2" s="1" t="s">
        <v>206</v>
      </c>
    </row>
    <row r="3" spans="1:8" ht="12.75" customHeight="1">
      <c r="A3" s="72"/>
      <c r="B3" s="1"/>
      <c r="C3" s="1"/>
      <c r="D3" s="1"/>
      <c r="E3" s="1"/>
      <c r="F3" s="1"/>
      <c r="G3" s="1"/>
      <c r="H3" s="1" t="s">
        <v>104</v>
      </c>
    </row>
    <row r="4" spans="1:8" ht="15">
      <c r="A4" s="72"/>
      <c r="B4" s="1"/>
      <c r="C4" s="1"/>
      <c r="D4" s="1"/>
      <c r="E4" s="1"/>
      <c r="F4" s="1"/>
      <c r="G4" s="1"/>
      <c r="H4" s="1" t="s">
        <v>207</v>
      </c>
    </row>
    <row r="5" spans="1:8" ht="12.75" customHeight="1">
      <c r="A5" s="72"/>
      <c r="B5" s="1"/>
      <c r="C5" s="1"/>
      <c r="D5" s="1"/>
      <c r="E5" s="1"/>
      <c r="F5" s="1"/>
      <c r="G5" s="1"/>
      <c r="H5" s="1" t="s">
        <v>228</v>
      </c>
    </row>
    <row r="6" spans="1:8" ht="15">
      <c r="A6" s="72"/>
      <c r="B6" s="96"/>
      <c r="C6" s="96"/>
      <c r="D6" s="96"/>
      <c r="E6" s="96"/>
      <c r="F6" s="96"/>
      <c r="G6" s="96"/>
      <c r="H6" s="96" t="s">
        <v>280</v>
      </c>
    </row>
    <row r="7" spans="1:8" ht="12.75">
      <c r="A7" s="72"/>
      <c r="B7" s="76"/>
      <c r="C7" s="73"/>
      <c r="D7" s="72"/>
      <c r="E7" s="72"/>
      <c r="F7" s="72"/>
      <c r="G7" s="74"/>
      <c r="H7" s="72"/>
    </row>
    <row r="8" spans="1:8" ht="12.75" customHeight="1">
      <c r="A8" s="163" t="s">
        <v>235</v>
      </c>
      <c r="B8" s="163"/>
      <c r="C8" s="163"/>
      <c r="D8" s="163"/>
      <c r="E8" s="163"/>
      <c r="F8" s="163"/>
      <c r="G8" s="163"/>
      <c r="H8" s="72"/>
    </row>
    <row r="9" spans="1:8" ht="21.75" customHeight="1">
      <c r="A9" s="163"/>
      <c r="B9" s="163"/>
      <c r="C9" s="163"/>
      <c r="D9" s="163"/>
      <c r="E9" s="163"/>
      <c r="F9" s="163"/>
      <c r="G9" s="163"/>
      <c r="H9" s="72"/>
    </row>
    <row r="10" spans="1:8" ht="12.75" customHeight="1">
      <c r="A10" s="72"/>
      <c r="B10" s="86"/>
      <c r="C10" s="87"/>
      <c r="D10" s="72"/>
      <c r="E10" s="72"/>
      <c r="F10" s="72"/>
      <c r="G10" s="72"/>
      <c r="H10" s="72"/>
    </row>
    <row r="11" spans="1:8" ht="12.75">
      <c r="A11" s="185" t="s">
        <v>10</v>
      </c>
      <c r="B11" s="185" t="s">
        <v>36</v>
      </c>
      <c r="C11" s="186" t="s">
        <v>37</v>
      </c>
      <c r="D11" s="186" t="s">
        <v>38</v>
      </c>
      <c r="E11" s="186" t="s">
        <v>39</v>
      </c>
      <c r="F11" s="186" t="s">
        <v>40</v>
      </c>
      <c r="G11" s="186" t="s">
        <v>41</v>
      </c>
      <c r="H11" s="187" t="s">
        <v>18</v>
      </c>
    </row>
    <row r="12" spans="1:8" ht="12.75">
      <c r="A12" s="185"/>
      <c r="B12" s="185"/>
      <c r="C12" s="186"/>
      <c r="D12" s="186"/>
      <c r="E12" s="186"/>
      <c r="F12" s="186"/>
      <c r="G12" s="186"/>
      <c r="H12" s="187"/>
    </row>
    <row r="13" spans="1:8" ht="12.75">
      <c r="A13" s="184"/>
      <c r="B13" s="63" t="s">
        <v>269</v>
      </c>
      <c r="C13" s="34" t="s">
        <v>115</v>
      </c>
      <c r="D13" s="34" t="s">
        <v>116</v>
      </c>
      <c r="E13" s="34" t="s">
        <v>116</v>
      </c>
      <c r="F13" s="34" t="s">
        <v>117</v>
      </c>
      <c r="G13" s="34" t="s">
        <v>52</v>
      </c>
      <c r="H13" s="106">
        <f>SUM(H73)</f>
        <v>7394.99</v>
      </c>
    </row>
    <row r="14" spans="1:9" ht="12.75">
      <c r="A14" s="184"/>
      <c r="B14" s="64" t="s">
        <v>29</v>
      </c>
      <c r="C14" s="35" t="s">
        <v>115</v>
      </c>
      <c r="D14" s="34" t="s">
        <v>42</v>
      </c>
      <c r="E14" s="35"/>
      <c r="F14" s="35"/>
      <c r="G14" s="35"/>
      <c r="H14" s="136">
        <f>SUM(H15+H21+H36)</f>
        <v>3195.8940000000002</v>
      </c>
      <c r="I14" s="131" t="s">
        <v>249</v>
      </c>
    </row>
    <row r="15" spans="1:8" ht="36">
      <c r="A15" s="184"/>
      <c r="B15" s="64" t="s">
        <v>43</v>
      </c>
      <c r="C15" s="35" t="s">
        <v>115</v>
      </c>
      <c r="D15" s="34" t="s">
        <v>42</v>
      </c>
      <c r="E15" s="34" t="s">
        <v>44</v>
      </c>
      <c r="F15" s="35"/>
      <c r="G15" s="35"/>
      <c r="H15" s="106">
        <f>SUM(H16)</f>
        <v>905.884</v>
      </c>
    </row>
    <row r="16" spans="1:8" ht="24">
      <c r="A16" s="184"/>
      <c r="B16" s="65" t="s">
        <v>83</v>
      </c>
      <c r="C16" s="35" t="s">
        <v>115</v>
      </c>
      <c r="D16" s="35" t="s">
        <v>42</v>
      </c>
      <c r="E16" s="35" t="s">
        <v>44</v>
      </c>
      <c r="F16" s="35" t="s">
        <v>156</v>
      </c>
      <c r="G16" s="35"/>
      <c r="H16" s="108">
        <f>SUM(H17)</f>
        <v>905.884</v>
      </c>
    </row>
    <row r="17" spans="1:8" ht="24">
      <c r="A17" s="184"/>
      <c r="B17" s="65" t="s">
        <v>84</v>
      </c>
      <c r="C17" s="35" t="s">
        <v>115</v>
      </c>
      <c r="D17" s="35" t="s">
        <v>42</v>
      </c>
      <c r="E17" s="35" t="s">
        <v>44</v>
      </c>
      <c r="F17" s="35" t="s">
        <v>156</v>
      </c>
      <c r="G17" s="35"/>
      <c r="H17" s="108">
        <f>SUM(H18)</f>
        <v>905.884</v>
      </c>
    </row>
    <row r="18" spans="1:8" ht="48">
      <c r="A18" s="184"/>
      <c r="B18" s="65" t="s">
        <v>100</v>
      </c>
      <c r="C18" s="35" t="s">
        <v>115</v>
      </c>
      <c r="D18" s="35" t="s">
        <v>42</v>
      </c>
      <c r="E18" s="35" t="s">
        <v>44</v>
      </c>
      <c r="F18" s="35" t="s">
        <v>156</v>
      </c>
      <c r="G18" s="35" t="s">
        <v>205</v>
      </c>
      <c r="H18" s="108">
        <f>SUM(H19:H20)</f>
        <v>905.884</v>
      </c>
    </row>
    <row r="19" spans="1:8" s="89" customFormat="1" ht="12.75">
      <c r="A19" s="184"/>
      <c r="B19" s="65" t="s">
        <v>185</v>
      </c>
      <c r="C19" s="35" t="s">
        <v>115</v>
      </c>
      <c r="D19" s="35" t="s">
        <v>42</v>
      </c>
      <c r="E19" s="35" t="s">
        <v>44</v>
      </c>
      <c r="F19" s="35" t="s">
        <v>156</v>
      </c>
      <c r="G19" s="35" t="s">
        <v>58</v>
      </c>
      <c r="H19" s="109">
        <v>695.764</v>
      </c>
    </row>
    <row r="20" spans="1:8" ht="12.75">
      <c r="A20" s="184"/>
      <c r="B20" s="65" t="s">
        <v>183</v>
      </c>
      <c r="C20" s="35" t="s">
        <v>115</v>
      </c>
      <c r="D20" s="35" t="s">
        <v>186</v>
      </c>
      <c r="E20" s="35" t="s">
        <v>44</v>
      </c>
      <c r="F20" s="35" t="s">
        <v>156</v>
      </c>
      <c r="G20" s="35" t="s">
        <v>184</v>
      </c>
      <c r="H20" s="110">
        <v>210.12</v>
      </c>
    </row>
    <row r="21" spans="1:8" ht="48">
      <c r="A21" s="184"/>
      <c r="B21" s="64" t="s">
        <v>30</v>
      </c>
      <c r="C21" s="34" t="s">
        <v>115</v>
      </c>
      <c r="D21" s="34" t="s">
        <v>42</v>
      </c>
      <c r="E21" s="34" t="s">
        <v>45</v>
      </c>
      <c r="F21" s="34"/>
      <c r="G21" s="34"/>
      <c r="H21" s="106">
        <f>SUM(H31+H22)</f>
        <v>2289.01</v>
      </c>
    </row>
    <row r="22" spans="1:8" ht="24">
      <c r="A22" s="184"/>
      <c r="B22" s="65" t="s">
        <v>83</v>
      </c>
      <c r="C22" s="35" t="s">
        <v>115</v>
      </c>
      <c r="D22" s="35" t="s">
        <v>42</v>
      </c>
      <c r="E22" s="35" t="s">
        <v>45</v>
      </c>
      <c r="F22" s="35" t="s">
        <v>157</v>
      </c>
      <c r="G22" s="35"/>
      <c r="H22" s="108">
        <f>SUM(H23)</f>
        <v>1936.7100000000003</v>
      </c>
    </row>
    <row r="23" spans="1:8" ht="24">
      <c r="A23" s="184"/>
      <c r="B23" s="65" t="s">
        <v>85</v>
      </c>
      <c r="C23" s="35" t="s">
        <v>115</v>
      </c>
      <c r="D23" s="35" t="s">
        <v>42</v>
      </c>
      <c r="E23" s="35" t="s">
        <v>45</v>
      </c>
      <c r="F23" s="35" t="s">
        <v>157</v>
      </c>
      <c r="G23" s="35"/>
      <c r="H23" s="108">
        <f>SUM(H24+H27+H28+H29+H30)</f>
        <v>1936.7100000000003</v>
      </c>
    </row>
    <row r="24" spans="1:8" ht="42" customHeight="1">
      <c r="A24" s="184"/>
      <c r="B24" s="65" t="s">
        <v>100</v>
      </c>
      <c r="C24" s="35" t="s">
        <v>115</v>
      </c>
      <c r="D24" s="35" t="s">
        <v>42</v>
      </c>
      <c r="E24" s="35" t="s">
        <v>45</v>
      </c>
      <c r="F24" s="35" t="s">
        <v>157</v>
      </c>
      <c r="G24" s="35" t="s">
        <v>205</v>
      </c>
      <c r="H24" s="108">
        <f>SUM(H25:H26)</f>
        <v>1592.9540000000002</v>
      </c>
    </row>
    <row r="25" spans="1:8" s="89" customFormat="1" ht="12.75">
      <c r="A25" s="184"/>
      <c r="B25" s="65" t="s">
        <v>185</v>
      </c>
      <c r="C25" s="35" t="s">
        <v>115</v>
      </c>
      <c r="D25" s="35" t="s">
        <v>42</v>
      </c>
      <c r="E25" s="35" t="s">
        <v>45</v>
      </c>
      <c r="F25" s="35" t="s">
        <v>157</v>
      </c>
      <c r="G25" s="35" t="s">
        <v>58</v>
      </c>
      <c r="H25" s="110">
        <v>1223.467</v>
      </c>
    </row>
    <row r="26" spans="1:8" ht="12.75">
      <c r="A26" s="184"/>
      <c r="B26" s="65" t="s">
        <v>183</v>
      </c>
      <c r="C26" s="35" t="s">
        <v>115</v>
      </c>
      <c r="D26" s="35" t="s">
        <v>42</v>
      </c>
      <c r="E26" s="35" t="s">
        <v>45</v>
      </c>
      <c r="F26" s="35" t="s">
        <v>157</v>
      </c>
      <c r="G26" s="35" t="s">
        <v>184</v>
      </c>
      <c r="H26" s="108">
        <v>369.487</v>
      </c>
    </row>
    <row r="27" spans="1:8" ht="24">
      <c r="A27" s="184"/>
      <c r="B27" s="65" t="s">
        <v>59</v>
      </c>
      <c r="C27" s="35" t="s">
        <v>115</v>
      </c>
      <c r="D27" s="35" t="s">
        <v>42</v>
      </c>
      <c r="E27" s="35" t="s">
        <v>45</v>
      </c>
      <c r="F27" s="35" t="s">
        <v>157</v>
      </c>
      <c r="G27" s="35" t="s">
        <v>60</v>
      </c>
      <c r="H27" s="108">
        <v>15</v>
      </c>
    </row>
    <row r="28" spans="1:8" ht="24">
      <c r="A28" s="184"/>
      <c r="B28" s="65" t="s">
        <v>101</v>
      </c>
      <c r="C28" s="35" t="s">
        <v>115</v>
      </c>
      <c r="D28" s="35" t="s">
        <v>42</v>
      </c>
      <c r="E28" s="35" t="s">
        <v>45</v>
      </c>
      <c r="F28" s="35" t="s">
        <v>157</v>
      </c>
      <c r="G28" s="35" t="s">
        <v>61</v>
      </c>
      <c r="H28" s="108">
        <v>324.007</v>
      </c>
    </row>
    <row r="29" spans="1:8" ht="12.75">
      <c r="A29" s="184"/>
      <c r="B29" s="65" t="s">
        <v>274</v>
      </c>
      <c r="C29" s="35" t="s">
        <v>115</v>
      </c>
      <c r="D29" s="35" t="s">
        <v>42</v>
      </c>
      <c r="E29" s="35" t="s">
        <v>45</v>
      </c>
      <c r="F29" s="35" t="s">
        <v>157</v>
      </c>
      <c r="G29" s="35" t="s">
        <v>275</v>
      </c>
      <c r="H29" s="108">
        <v>1</v>
      </c>
    </row>
    <row r="30" spans="1:8" ht="12.75">
      <c r="A30" s="184"/>
      <c r="B30" s="65" t="s">
        <v>250</v>
      </c>
      <c r="C30" s="35" t="s">
        <v>115</v>
      </c>
      <c r="D30" s="35" t="s">
        <v>42</v>
      </c>
      <c r="E30" s="35" t="s">
        <v>45</v>
      </c>
      <c r="F30" s="35" t="s">
        <v>157</v>
      </c>
      <c r="G30" s="35" t="s">
        <v>62</v>
      </c>
      <c r="H30" s="108">
        <v>3.749</v>
      </c>
    </row>
    <row r="31" spans="1:8" ht="60">
      <c r="A31" s="184"/>
      <c r="B31" s="65" t="s">
        <v>266</v>
      </c>
      <c r="C31" s="35" t="s">
        <v>115</v>
      </c>
      <c r="D31" s="35" t="s">
        <v>42</v>
      </c>
      <c r="E31" s="35" t="s">
        <v>45</v>
      </c>
      <c r="F31" s="35" t="s">
        <v>212</v>
      </c>
      <c r="G31" s="35" t="s">
        <v>68</v>
      </c>
      <c r="H31" s="108">
        <f>SUM(H32:H35)</f>
        <v>352.3</v>
      </c>
    </row>
    <row r="32" spans="1:8" ht="36">
      <c r="A32" s="184"/>
      <c r="B32" s="66" t="s">
        <v>252</v>
      </c>
      <c r="C32" s="35" t="s">
        <v>115</v>
      </c>
      <c r="D32" s="35" t="s">
        <v>42</v>
      </c>
      <c r="E32" s="35" t="s">
        <v>45</v>
      </c>
      <c r="F32" s="35" t="s">
        <v>158</v>
      </c>
      <c r="G32" s="35" t="s">
        <v>65</v>
      </c>
      <c r="H32" s="108">
        <v>325</v>
      </c>
    </row>
    <row r="33" spans="1:8" ht="48">
      <c r="A33" s="184"/>
      <c r="B33" s="65" t="s">
        <v>258</v>
      </c>
      <c r="C33" s="35" t="s">
        <v>115</v>
      </c>
      <c r="D33" s="35" t="s">
        <v>42</v>
      </c>
      <c r="E33" s="35" t="s">
        <v>45</v>
      </c>
      <c r="F33" s="35" t="s">
        <v>159</v>
      </c>
      <c r="G33" s="35" t="s">
        <v>65</v>
      </c>
      <c r="H33" s="108">
        <v>25.3</v>
      </c>
    </row>
    <row r="34" spans="1:8" ht="48">
      <c r="A34" s="184"/>
      <c r="B34" s="65" t="s">
        <v>259</v>
      </c>
      <c r="C34" s="35" t="s">
        <v>115</v>
      </c>
      <c r="D34" s="35" t="s">
        <v>42</v>
      </c>
      <c r="E34" s="35" t="s">
        <v>45</v>
      </c>
      <c r="F34" s="35" t="s">
        <v>160</v>
      </c>
      <c r="G34" s="35" t="s">
        <v>65</v>
      </c>
      <c r="H34" s="108">
        <v>1</v>
      </c>
    </row>
    <row r="35" spans="1:8" ht="81" customHeight="1">
      <c r="A35" s="184"/>
      <c r="B35" s="65" t="s">
        <v>260</v>
      </c>
      <c r="C35" s="35" t="s">
        <v>115</v>
      </c>
      <c r="D35" s="35" t="s">
        <v>42</v>
      </c>
      <c r="E35" s="35" t="s">
        <v>45</v>
      </c>
      <c r="F35" s="35" t="s">
        <v>253</v>
      </c>
      <c r="G35" s="35" t="s">
        <v>65</v>
      </c>
      <c r="H35" s="108">
        <v>1</v>
      </c>
    </row>
    <row r="36" spans="1:8" ht="12.75">
      <c r="A36" s="184"/>
      <c r="B36" s="64" t="s">
        <v>57</v>
      </c>
      <c r="C36" s="34" t="s">
        <v>115</v>
      </c>
      <c r="D36" s="34" t="s">
        <v>42</v>
      </c>
      <c r="E36" s="34" t="s">
        <v>50</v>
      </c>
      <c r="F36" s="34"/>
      <c r="G36" s="34"/>
      <c r="H36" s="106">
        <f>SUM(H37)</f>
        <v>1</v>
      </c>
    </row>
    <row r="37" spans="1:8" ht="36">
      <c r="A37" s="184"/>
      <c r="B37" s="65" t="s">
        <v>168</v>
      </c>
      <c r="C37" s="35" t="s">
        <v>115</v>
      </c>
      <c r="D37" s="35" t="s">
        <v>42</v>
      </c>
      <c r="E37" s="35" t="s">
        <v>50</v>
      </c>
      <c r="F37" s="35" t="s">
        <v>169</v>
      </c>
      <c r="G37" s="35"/>
      <c r="H37" s="108">
        <f>SUM(H38)</f>
        <v>1</v>
      </c>
    </row>
    <row r="38" spans="1:8" ht="12.75">
      <c r="A38" s="184"/>
      <c r="B38" s="65" t="s">
        <v>87</v>
      </c>
      <c r="C38" s="35" t="s">
        <v>115</v>
      </c>
      <c r="D38" s="35" t="s">
        <v>42</v>
      </c>
      <c r="E38" s="35" t="s">
        <v>50</v>
      </c>
      <c r="F38" s="35" t="s">
        <v>169</v>
      </c>
      <c r="G38" s="35" t="s">
        <v>63</v>
      </c>
      <c r="H38" s="108">
        <v>1</v>
      </c>
    </row>
    <row r="39" spans="1:8" s="90" customFormat="1" ht="12.75">
      <c r="A39" s="184"/>
      <c r="B39" s="137" t="s">
        <v>129</v>
      </c>
      <c r="C39" s="34" t="s">
        <v>115</v>
      </c>
      <c r="D39" s="133" t="s">
        <v>44</v>
      </c>
      <c r="E39" s="133"/>
      <c r="F39" s="133"/>
      <c r="G39" s="133"/>
      <c r="H39" s="111">
        <f>SUM(H40)</f>
        <v>157.9</v>
      </c>
    </row>
    <row r="40" spans="1:8" ht="12.75">
      <c r="A40" s="184"/>
      <c r="B40" s="67" t="s">
        <v>31</v>
      </c>
      <c r="C40" s="34" t="s">
        <v>115</v>
      </c>
      <c r="D40" s="34" t="s">
        <v>44</v>
      </c>
      <c r="E40" s="34" t="s">
        <v>46</v>
      </c>
      <c r="F40" s="34"/>
      <c r="G40" s="34"/>
      <c r="H40" s="106">
        <f>SUM(H41)</f>
        <v>157.9</v>
      </c>
    </row>
    <row r="41" spans="1:8" ht="28.5" customHeight="1">
      <c r="A41" s="184"/>
      <c r="B41" s="68" t="s">
        <v>64</v>
      </c>
      <c r="C41" s="35" t="s">
        <v>115</v>
      </c>
      <c r="D41" s="35" t="s">
        <v>44</v>
      </c>
      <c r="E41" s="35" t="s">
        <v>46</v>
      </c>
      <c r="F41" s="35" t="s">
        <v>161</v>
      </c>
      <c r="G41" s="35"/>
      <c r="H41" s="108">
        <f>SUM(H42)</f>
        <v>157.9</v>
      </c>
    </row>
    <row r="42" spans="1:8" ht="46.5" customHeight="1">
      <c r="A42" s="184"/>
      <c r="B42" s="65" t="s">
        <v>100</v>
      </c>
      <c r="C42" s="35" t="s">
        <v>115</v>
      </c>
      <c r="D42" s="35" t="s">
        <v>44</v>
      </c>
      <c r="E42" s="35" t="s">
        <v>46</v>
      </c>
      <c r="F42" s="35" t="s">
        <v>161</v>
      </c>
      <c r="G42" s="35" t="s">
        <v>205</v>
      </c>
      <c r="H42" s="108">
        <f>SUM(H43:H44)</f>
        <v>157.9</v>
      </c>
    </row>
    <row r="43" spans="1:8" ht="15" customHeight="1">
      <c r="A43" s="184"/>
      <c r="B43" s="38" t="s">
        <v>185</v>
      </c>
      <c r="C43" s="35" t="s">
        <v>115</v>
      </c>
      <c r="D43" s="35" t="s">
        <v>44</v>
      </c>
      <c r="E43" s="35" t="s">
        <v>46</v>
      </c>
      <c r="F43" s="36" t="s">
        <v>161</v>
      </c>
      <c r="G43" s="37" t="s">
        <v>58</v>
      </c>
      <c r="H43" s="109">
        <v>121.275</v>
      </c>
    </row>
    <row r="44" spans="1:8" ht="28.5" customHeight="1">
      <c r="A44" s="184"/>
      <c r="B44" s="65" t="s">
        <v>183</v>
      </c>
      <c r="C44" s="35" t="s">
        <v>115</v>
      </c>
      <c r="D44" s="35" t="s">
        <v>44</v>
      </c>
      <c r="E44" s="35" t="s">
        <v>46</v>
      </c>
      <c r="F44" s="35" t="s">
        <v>161</v>
      </c>
      <c r="G44" s="35" t="s">
        <v>184</v>
      </c>
      <c r="H44" s="108">
        <v>36.625</v>
      </c>
    </row>
    <row r="45" spans="1:8" s="89" customFormat="1" ht="13.5" customHeight="1">
      <c r="A45" s="184"/>
      <c r="B45" s="64" t="s">
        <v>145</v>
      </c>
      <c r="C45" s="35" t="s">
        <v>115</v>
      </c>
      <c r="D45" s="34" t="s">
        <v>45</v>
      </c>
      <c r="E45" s="34"/>
      <c r="F45" s="34"/>
      <c r="G45" s="34"/>
      <c r="H45" s="111">
        <f>SUM(H47)</f>
        <v>2187.5</v>
      </c>
    </row>
    <row r="46" spans="1:8" ht="13.5" customHeight="1">
      <c r="A46" s="184"/>
      <c r="B46" s="64" t="s">
        <v>146</v>
      </c>
      <c r="C46" s="34" t="s">
        <v>115</v>
      </c>
      <c r="D46" s="34" t="s">
        <v>45</v>
      </c>
      <c r="E46" s="34" t="s">
        <v>147</v>
      </c>
      <c r="F46" s="34"/>
      <c r="G46" s="34"/>
      <c r="H46" s="106">
        <f>SUM(H47)</f>
        <v>2187.5</v>
      </c>
    </row>
    <row r="47" spans="1:8" ht="45" customHeight="1">
      <c r="A47" s="184"/>
      <c r="B47" s="65" t="s">
        <v>138</v>
      </c>
      <c r="C47" s="35" t="s">
        <v>115</v>
      </c>
      <c r="D47" s="35" t="s">
        <v>45</v>
      </c>
      <c r="E47" s="35" t="s">
        <v>147</v>
      </c>
      <c r="F47" s="35" t="s">
        <v>162</v>
      </c>
      <c r="G47" s="35"/>
      <c r="H47" s="108">
        <f>SUM(H48:H49)</f>
        <v>2187.5</v>
      </c>
    </row>
    <row r="48" spans="1:8" ht="24">
      <c r="A48" s="184"/>
      <c r="B48" s="65" t="s">
        <v>101</v>
      </c>
      <c r="C48" s="35" t="s">
        <v>115</v>
      </c>
      <c r="D48" s="35" t="s">
        <v>45</v>
      </c>
      <c r="E48" s="35" t="s">
        <v>147</v>
      </c>
      <c r="F48" s="35" t="s">
        <v>162</v>
      </c>
      <c r="G48" s="35" t="s">
        <v>61</v>
      </c>
      <c r="H48" s="108">
        <v>2182.5</v>
      </c>
    </row>
    <row r="49" spans="1:8" ht="12.75">
      <c r="A49" s="184"/>
      <c r="B49" s="65" t="s">
        <v>274</v>
      </c>
      <c r="C49" s="35" t="s">
        <v>115</v>
      </c>
      <c r="D49" s="35" t="s">
        <v>45</v>
      </c>
      <c r="E49" s="35" t="s">
        <v>147</v>
      </c>
      <c r="F49" s="35" t="s">
        <v>162</v>
      </c>
      <c r="G49" s="35" t="s">
        <v>275</v>
      </c>
      <c r="H49" s="108">
        <v>5</v>
      </c>
    </row>
    <row r="50" spans="1:8" s="95" customFormat="1" ht="12.75">
      <c r="A50" s="184"/>
      <c r="B50" s="64" t="s">
        <v>47</v>
      </c>
      <c r="C50" s="34" t="s">
        <v>115</v>
      </c>
      <c r="D50" s="92" t="s">
        <v>48</v>
      </c>
      <c r="E50" s="92"/>
      <c r="F50" s="91"/>
      <c r="G50" s="92"/>
      <c r="H50" s="111">
        <f>SUM(H51+H57)</f>
        <v>115</v>
      </c>
    </row>
    <row r="51" spans="1:8" s="95" customFormat="1" ht="12.75">
      <c r="A51" s="184"/>
      <c r="B51" s="112" t="s">
        <v>32</v>
      </c>
      <c r="C51" s="113" t="s">
        <v>115</v>
      </c>
      <c r="D51" s="113" t="s">
        <v>48</v>
      </c>
      <c r="E51" s="113" t="s">
        <v>46</v>
      </c>
      <c r="F51" s="113"/>
      <c r="G51" s="113"/>
      <c r="H51" s="114">
        <f>SUM(H52+H55)</f>
        <v>105</v>
      </c>
    </row>
    <row r="52" spans="1:8" s="95" customFormat="1" ht="17.25" customHeight="1">
      <c r="A52" s="184"/>
      <c r="B52" s="65" t="s">
        <v>214</v>
      </c>
      <c r="C52" s="35" t="s">
        <v>115</v>
      </c>
      <c r="D52" s="35" t="s">
        <v>48</v>
      </c>
      <c r="E52" s="35" t="s">
        <v>46</v>
      </c>
      <c r="F52" s="35" t="s">
        <v>164</v>
      </c>
      <c r="G52" s="35"/>
      <c r="H52" s="108">
        <f>SUM(H53:H54)</f>
        <v>100</v>
      </c>
    </row>
    <row r="53" spans="1:8" s="95" customFormat="1" ht="26.25" customHeight="1">
      <c r="A53" s="184"/>
      <c r="B53" s="65" t="s">
        <v>101</v>
      </c>
      <c r="C53" s="35" t="s">
        <v>115</v>
      </c>
      <c r="D53" s="35" t="s">
        <v>48</v>
      </c>
      <c r="E53" s="35" t="s">
        <v>46</v>
      </c>
      <c r="F53" s="35" t="s">
        <v>164</v>
      </c>
      <c r="G53" s="35" t="s">
        <v>61</v>
      </c>
      <c r="H53" s="108">
        <v>100</v>
      </c>
    </row>
    <row r="54" spans="1:8" s="95" customFormat="1" ht="29.25" customHeight="1">
      <c r="A54" s="184"/>
      <c r="B54" s="65" t="s">
        <v>101</v>
      </c>
      <c r="C54" s="35" t="s">
        <v>115</v>
      </c>
      <c r="D54" s="35" t="s">
        <v>48</v>
      </c>
      <c r="E54" s="35" t="s">
        <v>46</v>
      </c>
      <c r="F54" s="35" t="s">
        <v>254</v>
      </c>
      <c r="G54" s="35" t="s">
        <v>61</v>
      </c>
      <c r="H54" s="108">
        <v>0</v>
      </c>
    </row>
    <row r="55" spans="1:8" ht="36">
      <c r="A55" s="184"/>
      <c r="B55" s="65" t="s">
        <v>227</v>
      </c>
      <c r="C55" s="35" t="s">
        <v>115</v>
      </c>
      <c r="D55" s="35" t="s">
        <v>48</v>
      </c>
      <c r="E55" s="35" t="s">
        <v>46</v>
      </c>
      <c r="F55" s="35" t="s">
        <v>182</v>
      </c>
      <c r="G55" s="35"/>
      <c r="H55" s="108">
        <f>SUM(H56)</f>
        <v>5</v>
      </c>
    </row>
    <row r="56" spans="1:8" ht="24">
      <c r="A56" s="184"/>
      <c r="B56" s="65" t="s">
        <v>101</v>
      </c>
      <c r="C56" s="35" t="s">
        <v>115</v>
      </c>
      <c r="D56" s="35" t="s">
        <v>48</v>
      </c>
      <c r="E56" s="35" t="s">
        <v>46</v>
      </c>
      <c r="F56" s="35" t="s">
        <v>182</v>
      </c>
      <c r="G56" s="35" t="s">
        <v>61</v>
      </c>
      <c r="H56" s="108">
        <v>5</v>
      </c>
    </row>
    <row r="57" spans="1:8" ht="24">
      <c r="A57" s="184"/>
      <c r="B57" s="64" t="s">
        <v>215</v>
      </c>
      <c r="C57" s="35" t="s">
        <v>115</v>
      </c>
      <c r="D57" s="35" t="s">
        <v>48</v>
      </c>
      <c r="E57" s="35" t="s">
        <v>48</v>
      </c>
      <c r="F57" s="35"/>
      <c r="G57" s="35"/>
      <c r="H57" s="108">
        <f>SUM(H58)</f>
        <v>10</v>
      </c>
    </row>
    <row r="58" spans="1:8" ht="36">
      <c r="A58" s="184"/>
      <c r="B58" s="65" t="s">
        <v>139</v>
      </c>
      <c r="C58" s="35" t="s">
        <v>115</v>
      </c>
      <c r="D58" s="35" t="s">
        <v>48</v>
      </c>
      <c r="E58" s="35" t="s">
        <v>48</v>
      </c>
      <c r="F58" s="35" t="s">
        <v>163</v>
      </c>
      <c r="G58" s="35"/>
      <c r="H58" s="108">
        <f>SUM(H59)</f>
        <v>10</v>
      </c>
    </row>
    <row r="59" spans="1:8" ht="24">
      <c r="A59" s="184"/>
      <c r="B59" s="65" t="s">
        <v>101</v>
      </c>
      <c r="C59" s="35" t="s">
        <v>115</v>
      </c>
      <c r="D59" s="35" t="s">
        <v>48</v>
      </c>
      <c r="E59" s="35" t="s">
        <v>48</v>
      </c>
      <c r="F59" s="35" t="s">
        <v>163</v>
      </c>
      <c r="G59" s="35" t="s">
        <v>61</v>
      </c>
      <c r="H59" s="108">
        <v>10</v>
      </c>
    </row>
    <row r="60" spans="1:8" s="90" customFormat="1" ht="12.75">
      <c r="A60" s="184"/>
      <c r="B60" s="64" t="s">
        <v>140</v>
      </c>
      <c r="C60" s="34" t="s">
        <v>115</v>
      </c>
      <c r="D60" s="34" t="s">
        <v>141</v>
      </c>
      <c r="E60" s="34"/>
      <c r="F60" s="34"/>
      <c r="G60" s="34"/>
      <c r="H60" s="111">
        <f>SUM(H64+H61)</f>
        <v>1688.6999999999998</v>
      </c>
    </row>
    <row r="61" spans="1:8" ht="12.75">
      <c r="A61" s="184"/>
      <c r="B61" s="64" t="s">
        <v>142</v>
      </c>
      <c r="C61" s="35" t="s">
        <v>115</v>
      </c>
      <c r="D61" s="35" t="s">
        <v>141</v>
      </c>
      <c r="E61" s="35" t="s">
        <v>42</v>
      </c>
      <c r="F61" s="35"/>
      <c r="G61" s="35"/>
      <c r="H61" s="106">
        <f>SUM(H62)</f>
        <v>1133.3</v>
      </c>
    </row>
    <row r="62" spans="1:8" ht="64.5" customHeight="1">
      <c r="A62" s="184"/>
      <c r="B62" s="65" t="s">
        <v>213</v>
      </c>
      <c r="C62" s="35" t="s">
        <v>115</v>
      </c>
      <c r="D62" s="35" t="s">
        <v>141</v>
      </c>
      <c r="E62" s="35" t="s">
        <v>42</v>
      </c>
      <c r="F62" s="35" t="s">
        <v>255</v>
      </c>
      <c r="G62" s="35"/>
      <c r="H62" s="108">
        <f>SUM(H63)</f>
        <v>1133.3</v>
      </c>
    </row>
    <row r="63" spans="1:8" ht="57.75" customHeight="1">
      <c r="A63" s="184"/>
      <c r="B63" s="65" t="s">
        <v>216</v>
      </c>
      <c r="C63" s="35" t="s">
        <v>115</v>
      </c>
      <c r="D63" s="35" t="s">
        <v>141</v>
      </c>
      <c r="E63" s="35" t="s">
        <v>42</v>
      </c>
      <c r="F63" s="35" t="s">
        <v>256</v>
      </c>
      <c r="G63" s="35" t="s">
        <v>65</v>
      </c>
      <c r="H63" s="108">
        <v>1133.3</v>
      </c>
    </row>
    <row r="64" spans="1:8" ht="50.25" customHeight="1">
      <c r="A64" s="184"/>
      <c r="B64" s="65" t="s">
        <v>261</v>
      </c>
      <c r="C64" s="35" t="s">
        <v>115</v>
      </c>
      <c r="D64" s="35" t="s">
        <v>141</v>
      </c>
      <c r="E64" s="35" t="s">
        <v>45</v>
      </c>
      <c r="F64" s="35" t="s">
        <v>257</v>
      </c>
      <c r="G64" s="35" t="s">
        <v>65</v>
      </c>
      <c r="H64" s="108">
        <v>555.4</v>
      </c>
    </row>
    <row r="65" spans="1:8" s="89" customFormat="1" ht="12.75">
      <c r="A65" s="184"/>
      <c r="B65" s="64" t="s">
        <v>33</v>
      </c>
      <c r="C65" s="34" t="s">
        <v>115</v>
      </c>
      <c r="D65" s="91" t="s">
        <v>49</v>
      </c>
      <c r="E65" s="92"/>
      <c r="F65" s="91"/>
      <c r="G65" s="92"/>
      <c r="H65" s="111">
        <f>SUM(H66)</f>
        <v>39.996</v>
      </c>
    </row>
    <row r="66" spans="1:8" ht="12.75">
      <c r="A66" s="184"/>
      <c r="B66" s="64" t="s">
        <v>34</v>
      </c>
      <c r="C66" s="35" t="s">
        <v>115</v>
      </c>
      <c r="D66" s="35" t="s">
        <v>49</v>
      </c>
      <c r="E66" s="35" t="s">
        <v>42</v>
      </c>
      <c r="F66" s="35"/>
      <c r="G66" s="35"/>
      <c r="H66" s="106">
        <f>SUM(H67)</f>
        <v>39.996</v>
      </c>
    </row>
    <row r="67" spans="1:8" ht="12.75">
      <c r="A67" s="184"/>
      <c r="B67" s="69" t="s">
        <v>86</v>
      </c>
      <c r="C67" s="35" t="s">
        <v>115</v>
      </c>
      <c r="D67" s="35" t="s">
        <v>49</v>
      </c>
      <c r="E67" s="35" t="s">
        <v>42</v>
      </c>
      <c r="F67" s="35" t="s">
        <v>165</v>
      </c>
      <c r="G67" s="35"/>
      <c r="H67" s="108">
        <f>SUM(H68)</f>
        <v>39.996</v>
      </c>
    </row>
    <row r="68" spans="1:8" ht="24">
      <c r="A68" s="184"/>
      <c r="B68" s="70" t="s">
        <v>102</v>
      </c>
      <c r="C68" s="35" t="s">
        <v>115</v>
      </c>
      <c r="D68" s="35" t="s">
        <v>49</v>
      </c>
      <c r="E68" s="35" t="s">
        <v>42</v>
      </c>
      <c r="F68" s="35" t="s">
        <v>165</v>
      </c>
      <c r="G68" s="35" t="s">
        <v>103</v>
      </c>
      <c r="H68" s="108">
        <v>39.996</v>
      </c>
    </row>
    <row r="69" spans="1:8" s="89" customFormat="1" ht="12.75">
      <c r="A69" s="184"/>
      <c r="B69" s="64" t="s">
        <v>35</v>
      </c>
      <c r="C69" s="34" t="s">
        <v>115</v>
      </c>
      <c r="D69" s="91" t="s">
        <v>50</v>
      </c>
      <c r="E69" s="92"/>
      <c r="F69" s="91"/>
      <c r="G69" s="92"/>
      <c r="H69" s="111">
        <f>SUM(H70)</f>
        <v>10</v>
      </c>
    </row>
    <row r="70" spans="1:8" ht="17.25" customHeight="1">
      <c r="A70" s="184"/>
      <c r="B70" s="64" t="s">
        <v>136</v>
      </c>
      <c r="C70" s="35" t="s">
        <v>115</v>
      </c>
      <c r="D70" s="35" t="s">
        <v>50</v>
      </c>
      <c r="E70" s="35" t="s">
        <v>44</v>
      </c>
      <c r="F70" s="35"/>
      <c r="G70" s="35"/>
      <c r="H70" s="108">
        <f>SUM(H71)</f>
        <v>10</v>
      </c>
    </row>
    <row r="71" spans="1:8" ht="24">
      <c r="A71" s="184"/>
      <c r="B71" s="69" t="s">
        <v>166</v>
      </c>
      <c r="C71" s="35" t="s">
        <v>115</v>
      </c>
      <c r="D71" s="35" t="s">
        <v>50</v>
      </c>
      <c r="E71" s="35" t="s">
        <v>44</v>
      </c>
      <c r="F71" s="35" t="s">
        <v>167</v>
      </c>
      <c r="G71" s="35"/>
      <c r="H71" s="108">
        <f>SUM(H72)</f>
        <v>10</v>
      </c>
    </row>
    <row r="72" spans="1:8" ht="24">
      <c r="A72" s="184"/>
      <c r="B72" s="65" t="s">
        <v>101</v>
      </c>
      <c r="C72" s="35" t="s">
        <v>115</v>
      </c>
      <c r="D72" s="35" t="s">
        <v>50</v>
      </c>
      <c r="E72" s="35" t="s">
        <v>44</v>
      </c>
      <c r="F72" s="35" t="s">
        <v>167</v>
      </c>
      <c r="G72" s="35" t="s">
        <v>181</v>
      </c>
      <c r="H72" s="108">
        <v>10</v>
      </c>
    </row>
    <row r="73" spans="1:9" ht="12.75">
      <c r="A73" s="184"/>
      <c r="B73" s="71" t="s">
        <v>51</v>
      </c>
      <c r="C73" s="88"/>
      <c r="D73" s="88"/>
      <c r="E73" s="88"/>
      <c r="F73" s="88"/>
      <c r="G73" s="88"/>
      <c r="H73" s="132">
        <f>SUM(H14+H39+H45+H50+H60+H65+H69)</f>
        <v>7394.99</v>
      </c>
      <c r="I73" s="6" t="s">
        <v>249</v>
      </c>
    </row>
    <row r="74" spans="1:8" ht="21" customHeight="1">
      <c r="A74" s="40"/>
      <c r="H74" s="6" t="s">
        <v>249</v>
      </c>
    </row>
    <row r="75" ht="66.75" customHeight="1"/>
  </sheetData>
  <sheetProtection/>
  <mergeCells count="10">
    <mergeCell ref="A13:A73"/>
    <mergeCell ref="A8:G9"/>
    <mergeCell ref="A11:A12"/>
    <mergeCell ref="G11:G12"/>
    <mergeCell ref="H11:H12"/>
    <mergeCell ref="B11:B12"/>
    <mergeCell ref="C11:C12"/>
    <mergeCell ref="D11:D12"/>
    <mergeCell ref="E11:E12"/>
    <mergeCell ref="F11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Header>&amp;CСтруктурный макет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5.00390625" style="6" customWidth="1"/>
    <col min="2" max="2" width="43.375" style="6" customWidth="1"/>
    <col min="3" max="3" width="5.875" style="6" customWidth="1"/>
    <col min="4" max="4" width="5.75390625" style="6" customWidth="1"/>
    <col min="5" max="5" width="6.375" style="6" customWidth="1"/>
    <col min="6" max="6" width="11.00390625" style="6" customWidth="1"/>
    <col min="7" max="7" width="7.875" style="6" customWidth="1"/>
    <col min="8" max="8" width="11.375" style="6" customWidth="1"/>
    <col min="9" max="9" width="13.375" style="6" customWidth="1"/>
    <col min="10" max="10" width="10.875" style="6" customWidth="1"/>
    <col min="11" max="16384" width="9.125" style="6" customWidth="1"/>
  </cols>
  <sheetData>
    <row r="1" spans="1:9" ht="12.75" customHeight="1">
      <c r="A1" s="72"/>
      <c r="B1" s="72"/>
      <c r="C1" s="72"/>
      <c r="D1" s="72"/>
      <c r="E1" s="72"/>
      <c r="F1" s="72"/>
      <c r="G1" s="72"/>
      <c r="H1" s="72"/>
      <c r="I1" s="1" t="s">
        <v>244</v>
      </c>
    </row>
    <row r="2" spans="1:9" ht="15">
      <c r="A2" s="72"/>
      <c r="B2" s="1"/>
      <c r="C2" s="1"/>
      <c r="D2" s="1"/>
      <c r="E2" s="1"/>
      <c r="F2" s="1"/>
      <c r="G2" s="1"/>
      <c r="H2" s="1"/>
      <c r="I2" s="1" t="s">
        <v>206</v>
      </c>
    </row>
    <row r="3" spans="1:9" ht="12.75" customHeight="1">
      <c r="A3" s="72"/>
      <c r="B3" s="1"/>
      <c r="C3" s="1"/>
      <c r="D3" s="1"/>
      <c r="E3" s="1"/>
      <c r="F3" s="1"/>
      <c r="G3" s="1"/>
      <c r="H3" s="1"/>
      <c r="I3" s="1" t="s">
        <v>104</v>
      </c>
    </row>
    <row r="4" spans="1:9" ht="15">
      <c r="A4" s="72"/>
      <c r="B4" s="1"/>
      <c r="C4" s="1"/>
      <c r="D4" s="1"/>
      <c r="E4" s="1"/>
      <c r="F4" s="1"/>
      <c r="G4" s="1"/>
      <c r="H4" s="1"/>
      <c r="I4" s="1" t="s">
        <v>207</v>
      </c>
    </row>
    <row r="5" spans="1:9" ht="12.75" customHeight="1">
      <c r="A5" s="72"/>
      <c r="B5" s="1"/>
      <c r="C5" s="1"/>
      <c r="D5" s="1"/>
      <c r="E5" s="1"/>
      <c r="F5" s="1"/>
      <c r="G5" s="1"/>
      <c r="H5" s="1"/>
      <c r="I5" s="1" t="s">
        <v>228</v>
      </c>
    </row>
    <row r="6" spans="1:9" ht="15">
      <c r="A6" s="72"/>
      <c r="B6" s="96"/>
      <c r="C6" s="96"/>
      <c r="D6" s="96"/>
      <c r="E6" s="96"/>
      <c r="F6" s="96"/>
      <c r="G6" s="96"/>
      <c r="H6" s="96"/>
      <c r="I6" s="96" t="s">
        <v>281</v>
      </c>
    </row>
    <row r="7" spans="1:9" ht="12.75">
      <c r="A7" s="72"/>
      <c r="B7" s="76"/>
      <c r="C7" s="73"/>
      <c r="D7" s="72"/>
      <c r="E7" s="72"/>
      <c r="F7" s="72"/>
      <c r="G7" s="74"/>
      <c r="H7" s="74"/>
      <c r="I7" s="72"/>
    </row>
    <row r="8" spans="1:9" ht="12.75" customHeight="1">
      <c r="A8" s="190" t="s">
        <v>262</v>
      </c>
      <c r="B8" s="190"/>
      <c r="C8" s="190"/>
      <c r="D8" s="190"/>
      <c r="E8" s="190"/>
      <c r="F8" s="190"/>
      <c r="G8" s="190"/>
      <c r="H8" s="146"/>
      <c r="I8" s="72"/>
    </row>
    <row r="9" spans="1:9" ht="21.75" customHeight="1">
      <c r="A9" s="190"/>
      <c r="B9" s="190"/>
      <c r="C9" s="190"/>
      <c r="D9" s="190"/>
      <c r="E9" s="190"/>
      <c r="F9" s="190"/>
      <c r="G9" s="190"/>
      <c r="H9" s="146"/>
      <c r="I9" s="72"/>
    </row>
    <row r="10" spans="1:9" ht="12.75" customHeight="1">
      <c r="A10" s="72"/>
      <c r="B10" s="86"/>
      <c r="C10" s="87"/>
      <c r="D10" s="72"/>
      <c r="E10" s="72"/>
      <c r="F10" s="72"/>
      <c r="G10" s="72"/>
      <c r="H10" s="72"/>
      <c r="I10" s="72"/>
    </row>
    <row r="11" spans="1:9" ht="12.75">
      <c r="A11" s="185" t="s">
        <v>10</v>
      </c>
      <c r="B11" s="185" t="s">
        <v>36</v>
      </c>
      <c r="C11" s="186" t="s">
        <v>37</v>
      </c>
      <c r="D11" s="186" t="s">
        <v>38</v>
      </c>
      <c r="E11" s="186" t="s">
        <v>39</v>
      </c>
      <c r="F11" s="186" t="s">
        <v>40</v>
      </c>
      <c r="G11" s="186" t="s">
        <v>41</v>
      </c>
      <c r="H11" s="188" t="s">
        <v>263</v>
      </c>
      <c r="I11" s="187" t="s">
        <v>264</v>
      </c>
    </row>
    <row r="12" spans="1:9" ht="12.75">
      <c r="A12" s="185"/>
      <c r="B12" s="185"/>
      <c r="C12" s="186"/>
      <c r="D12" s="186"/>
      <c r="E12" s="186"/>
      <c r="F12" s="186"/>
      <c r="G12" s="186"/>
      <c r="H12" s="189"/>
      <c r="I12" s="187"/>
    </row>
    <row r="13" spans="1:9" ht="24">
      <c r="A13" s="184"/>
      <c r="B13" s="63" t="s">
        <v>273</v>
      </c>
      <c r="C13" s="34" t="s">
        <v>115</v>
      </c>
      <c r="D13" s="34" t="s">
        <v>116</v>
      </c>
      <c r="E13" s="34" t="s">
        <v>116</v>
      </c>
      <c r="F13" s="34" t="s">
        <v>117</v>
      </c>
      <c r="G13" s="34" t="s">
        <v>52</v>
      </c>
      <c r="H13" s="106">
        <f>SUM(H72)</f>
        <v>5949.96</v>
      </c>
      <c r="I13" s="106">
        <f>SUM(I72)</f>
        <v>6099.620000000001</v>
      </c>
    </row>
    <row r="14" spans="1:10" ht="12.75">
      <c r="A14" s="184"/>
      <c r="B14" s="64" t="s">
        <v>29</v>
      </c>
      <c r="C14" s="35" t="s">
        <v>115</v>
      </c>
      <c r="D14" s="34" t="s">
        <v>42</v>
      </c>
      <c r="E14" s="35"/>
      <c r="F14" s="35"/>
      <c r="G14" s="35"/>
      <c r="H14" s="107">
        <f>SUM(H15+H21+H36)</f>
        <v>2871.464</v>
      </c>
      <c r="I14" s="107">
        <f>SUM(I15+I21+I36)</f>
        <v>2874.224</v>
      </c>
      <c r="J14" s="89" t="s">
        <v>249</v>
      </c>
    </row>
    <row r="15" spans="1:9" ht="36">
      <c r="A15" s="184"/>
      <c r="B15" s="64" t="s">
        <v>43</v>
      </c>
      <c r="C15" s="35" t="s">
        <v>115</v>
      </c>
      <c r="D15" s="34" t="s">
        <v>42</v>
      </c>
      <c r="E15" s="34" t="s">
        <v>44</v>
      </c>
      <c r="F15" s="35"/>
      <c r="G15" s="35"/>
      <c r="H15" s="106">
        <f aca="true" t="shared" si="0" ref="H15:I17">SUM(H16)</f>
        <v>905.884</v>
      </c>
      <c r="I15" s="106">
        <f t="shared" si="0"/>
        <v>905.884</v>
      </c>
    </row>
    <row r="16" spans="1:9" ht="24">
      <c r="A16" s="184"/>
      <c r="B16" s="65" t="s">
        <v>83</v>
      </c>
      <c r="C16" s="35" t="s">
        <v>115</v>
      </c>
      <c r="D16" s="35" t="s">
        <v>42</v>
      </c>
      <c r="E16" s="35" t="s">
        <v>44</v>
      </c>
      <c r="F16" s="35" t="s">
        <v>156</v>
      </c>
      <c r="G16" s="35"/>
      <c r="H16" s="108">
        <f t="shared" si="0"/>
        <v>905.884</v>
      </c>
      <c r="I16" s="108">
        <f t="shared" si="0"/>
        <v>905.884</v>
      </c>
    </row>
    <row r="17" spans="1:9" ht="24">
      <c r="A17" s="184"/>
      <c r="B17" s="65" t="s">
        <v>84</v>
      </c>
      <c r="C17" s="35" t="s">
        <v>115</v>
      </c>
      <c r="D17" s="35" t="s">
        <v>42</v>
      </c>
      <c r="E17" s="35" t="s">
        <v>44</v>
      </c>
      <c r="F17" s="35" t="s">
        <v>156</v>
      </c>
      <c r="G17" s="35"/>
      <c r="H17" s="108">
        <f t="shared" si="0"/>
        <v>905.884</v>
      </c>
      <c r="I17" s="108">
        <f t="shared" si="0"/>
        <v>905.884</v>
      </c>
    </row>
    <row r="18" spans="1:9" ht="48">
      <c r="A18" s="184"/>
      <c r="B18" s="65" t="s">
        <v>100</v>
      </c>
      <c r="C18" s="35" t="s">
        <v>115</v>
      </c>
      <c r="D18" s="35" t="s">
        <v>42</v>
      </c>
      <c r="E18" s="35" t="s">
        <v>44</v>
      </c>
      <c r="F18" s="35" t="s">
        <v>156</v>
      </c>
      <c r="G18" s="35" t="s">
        <v>205</v>
      </c>
      <c r="H18" s="108">
        <f>SUM(H19:H20)</f>
        <v>905.884</v>
      </c>
      <c r="I18" s="108">
        <f>SUM(I19:I20)</f>
        <v>905.884</v>
      </c>
    </row>
    <row r="19" spans="1:10" s="89" customFormat="1" ht="12.75">
      <c r="A19" s="184"/>
      <c r="B19" s="65" t="s">
        <v>185</v>
      </c>
      <c r="C19" s="35" t="s">
        <v>115</v>
      </c>
      <c r="D19" s="35" t="s">
        <v>42</v>
      </c>
      <c r="E19" s="35" t="s">
        <v>44</v>
      </c>
      <c r="F19" s="35" t="s">
        <v>156</v>
      </c>
      <c r="G19" s="35" t="s">
        <v>58</v>
      </c>
      <c r="H19" s="109">
        <v>695.764</v>
      </c>
      <c r="I19" s="109">
        <v>695.764</v>
      </c>
      <c r="J19" s="89" t="s">
        <v>249</v>
      </c>
    </row>
    <row r="20" spans="1:10" ht="12.75">
      <c r="A20" s="184"/>
      <c r="B20" s="65" t="s">
        <v>183</v>
      </c>
      <c r="C20" s="35" t="s">
        <v>115</v>
      </c>
      <c r="D20" s="35" t="s">
        <v>186</v>
      </c>
      <c r="E20" s="35" t="s">
        <v>44</v>
      </c>
      <c r="F20" s="35" t="s">
        <v>156</v>
      </c>
      <c r="G20" s="35" t="s">
        <v>184</v>
      </c>
      <c r="H20" s="110">
        <v>210.12</v>
      </c>
      <c r="I20" s="110">
        <v>210.12</v>
      </c>
      <c r="J20" s="135" t="s">
        <v>249</v>
      </c>
    </row>
    <row r="21" spans="1:9" ht="48">
      <c r="A21" s="184"/>
      <c r="B21" s="64" t="s">
        <v>30</v>
      </c>
      <c r="C21" s="34" t="s">
        <v>115</v>
      </c>
      <c r="D21" s="34" t="s">
        <v>42</v>
      </c>
      <c r="E21" s="34" t="s">
        <v>45</v>
      </c>
      <c r="F21" s="34"/>
      <c r="G21" s="34"/>
      <c r="H21" s="106">
        <f>SUM(H31+H22)</f>
        <v>1964.5800000000002</v>
      </c>
      <c r="I21" s="106">
        <f>SUM(I31+I22)</f>
        <v>1967.3400000000001</v>
      </c>
    </row>
    <row r="22" spans="1:9" ht="24">
      <c r="A22" s="184"/>
      <c r="B22" s="65" t="s">
        <v>83</v>
      </c>
      <c r="C22" s="35" t="s">
        <v>115</v>
      </c>
      <c r="D22" s="35" t="s">
        <v>42</v>
      </c>
      <c r="E22" s="35" t="s">
        <v>45</v>
      </c>
      <c r="F22" s="35" t="s">
        <v>157</v>
      </c>
      <c r="G22" s="35"/>
      <c r="H22" s="108">
        <f>SUM(H23)</f>
        <v>1689.38</v>
      </c>
      <c r="I22" s="108">
        <f>SUM(I23)</f>
        <v>1692.14</v>
      </c>
    </row>
    <row r="23" spans="1:9" ht="24">
      <c r="A23" s="184"/>
      <c r="B23" s="65" t="s">
        <v>85</v>
      </c>
      <c r="C23" s="35" t="s">
        <v>115</v>
      </c>
      <c r="D23" s="35" t="s">
        <v>42</v>
      </c>
      <c r="E23" s="35" t="s">
        <v>45</v>
      </c>
      <c r="F23" s="35" t="s">
        <v>157</v>
      </c>
      <c r="G23" s="35"/>
      <c r="H23" s="108">
        <f>SUM(H24+H27+H28+H29+H30)</f>
        <v>1689.38</v>
      </c>
      <c r="I23" s="108">
        <f>SUM(I24+I27+I28+I29+I30)</f>
        <v>1692.14</v>
      </c>
    </row>
    <row r="24" spans="1:9" ht="42" customHeight="1">
      <c r="A24" s="184"/>
      <c r="B24" s="65" t="s">
        <v>100</v>
      </c>
      <c r="C24" s="35" t="s">
        <v>115</v>
      </c>
      <c r="D24" s="35" t="s">
        <v>42</v>
      </c>
      <c r="E24" s="35" t="s">
        <v>45</v>
      </c>
      <c r="F24" s="35" t="s">
        <v>157</v>
      </c>
      <c r="G24" s="35" t="s">
        <v>205</v>
      </c>
      <c r="H24" s="108">
        <f>SUM(H25:H26)</f>
        <v>1592.9540000000002</v>
      </c>
      <c r="I24" s="108">
        <f>SUM(I25:I26)</f>
        <v>1592.9540000000002</v>
      </c>
    </row>
    <row r="25" spans="1:10" s="89" customFormat="1" ht="12.75">
      <c r="A25" s="184"/>
      <c r="B25" s="65" t="s">
        <v>185</v>
      </c>
      <c r="C25" s="35" t="s">
        <v>115</v>
      </c>
      <c r="D25" s="35" t="s">
        <v>42</v>
      </c>
      <c r="E25" s="35" t="s">
        <v>45</v>
      </c>
      <c r="F25" s="35" t="s">
        <v>157</v>
      </c>
      <c r="G25" s="35" t="s">
        <v>58</v>
      </c>
      <c r="H25" s="110">
        <v>1223.467</v>
      </c>
      <c r="I25" s="110">
        <v>1223.467</v>
      </c>
      <c r="J25" s="89" t="s">
        <v>249</v>
      </c>
    </row>
    <row r="26" spans="1:10" ht="12.75">
      <c r="A26" s="184"/>
      <c r="B26" s="65" t="s">
        <v>183</v>
      </c>
      <c r="C26" s="35" t="s">
        <v>115</v>
      </c>
      <c r="D26" s="35" t="s">
        <v>42</v>
      </c>
      <c r="E26" s="35" t="s">
        <v>45</v>
      </c>
      <c r="F26" s="35" t="s">
        <v>157</v>
      </c>
      <c r="G26" s="35" t="s">
        <v>184</v>
      </c>
      <c r="H26" s="108">
        <v>369.487</v>
      </c>
      <c r="I26" s="108">
        <v>369.487</v>
      </c>
      <c r="J26" s="135" t="s">
        <v>249</v>
      </c>
    </row>
    <row r="27" spans="1:9" ht="24">
      <c r="A27" s="184"/>
      <c r="B27" s="65" t="s">
        <v>59</v>
      </c>
      <c r="C27" s="35" t="s">
        <v>115</v>
      </c>
      <c r="D27" s="35" t="s">
        <v>42</v>
      </c>
      <c r="E27" s="35" t="s">
        <v>45</v>
      </c>
      <c r="F27" s="35" t="s">
        <v>157</v>
      </c>
      <c r="G27" s="35" t="s">
        <v>60</v>
      </c>
      <c r="H27" s="108">
        <v>15</v>
      </c>
      <c r="I27" s="108">
        <v>15</v>
      </c>
    </row>
    <row r="28" spans="1:9" ht="24">
      <c r="A28" s="184"/>
      <c r="B28" s="65" t="s">
        <v>101</v>
      </c>
      <c r="C28" s="35" t="s">
        <v>115</v>
      </c>
      <c r="D28" s="35" t="s">
        <v>42</v>
      </c>
      <c r="E28" s="35" t="s">
        <v>45</v>
      </c>
      <c r="F28" s="35" t="s">
        <v>157</v>
      </c>
      <c r="G28" s="35" t="s">
        <v>61</v>
      </c>
      <c r="H28" s="108">
        <v>76.677</v>
      </c>
      <c r="I28" s="108">
        <v>79.437</v>
      </c>
    </row>
    <row r="29" spans="1:9" ht="12.75">
      <c r="A29" s="184"/>
      <c r="B29" s="65" t="s">
        <v>274</v>
      </c>
      <c r="C29" s="35" t="s">
        <v>115</v>
      </c>
      <c r="D29" s="35" t="s">
        <v>42</v>
      </c>
      <c r="E29" s="35" t="s">
        <v>45</v>
      </c>
      <c r="F29" s="35" t="s">
        <v>157</v>
      </c>
      <c r="G29" s="35" t="s">
        <v>275</v>
      </c>
      <c r="H29" s="108">
        <v>1</v>
      </c>
      <c r="I29" s="108">
        <v>1</v>
      </c>
    </row>
    <row r="30" spans="1:9" ht="12.75">
      <c r="A30" s="184"/>
      <c r="B30" s="65" t="s">
        <v>250</v>
      </c>
      <c r="C30" s="35" t="s">
        <v>115</v>
      </c>
      <c r="D30" s="35" t="s">
        <v>42</v>
      </c>
      <c r="E30" s="35" t="s">
        <v>45</v>
      </c>
      <c r="F30" s="35" t="s">
        <v>157</v>
      </c>
      <c r="G30" s="35" t="s">
        <v>62</v>
      </c>
      <c r="H30" s="108">
        <v>3.749</v>
      </c>
      <c r="I30" s="108">
        <v>3.749</v>
      </c>
    </row>
    <row r="31" spans="1:9" ht="60">
      <c r="A31" s="184"/>
      <c r="B31" s="65" t="s">
        <v>251</v>
      </c>
      <c r="C31" s="35" t="s">
        <v>115</v>
      </c>
      <c r="D31" s="35" t="s">
        <v>42</v>
      </c>
      <c r="E31" s="35" t="s">
        <v>45</v>
      </c>
      <c r="F31" s="35" t="s">
        <v>212</v>
      </c>
      <c r="G31" s="35" t="s">
        <v>68</v>
      </c>
      <c r="H31" s="108">
        <f>SUM(H32:H35)</f>
        <v>275.2</v>
      </c>
      <c r="I31" s="108">
        <f>SUM(I32:I35)</f>
        <v>275.2</v>
      </c>
    </row>
    <row r="32" spans="1:9" ht="36">
      <c r="A32" s="184"/>
      <c r="B32" s="66" t="s">
        <v>252</v>
      </c>
      <c r="C32" s="35" t="s">
        <v>115</v>
      </c>
      <c r="D32" s="35" t="s">
        <v>42</v>
      </c>
      <c r="E32" s="35" t="s">
        <v>45</v>
      </c>
      <c r="F32" s="35" t="s">
        <v>158</v>
      </c>
      <c r="G32" s="35" t="s">
        <v>65</v>
      </c>
      <c r="H32" s="108">
        <v>253.6</v>
      </c>
      <c r="I32" s="108">
        <v>253.6</v>
      </c>
    </row>
    <row r="33" spans="1:9" ht="48">
      <c r="A33" s="184"/>
      <c r="B33" s="65" t="s">
        <v>258</v>
      </c>
      <c r="C33" s="35" t="s">
        <v>115</v>
      </c>
      <c r="D33" s="35" t="s">
        <v>42</v>
      </c>
      <c r="E33" s="35" t="s">
        <v>45</v>
      </c>
      <c r="F33" s="35" t="s">
        <v>159</v>
      </c>
      <c r="G33" s="35" t="s">
        <v>65</v>
      </c>
      <c r="H33" s="108">
        <v>19.6</v>
      </c>
      <c r="I33" s="108">
        <v>19.6</v>
      </c>
    </row>
    <row r="34" spans="1:9" ht="48">
      <c r="A34" s="184"/>
      <c r="B34" s="65" t="s">
        <v>259</v>
      </c>
      <c r="C34" s="35" t="s">
        <v>115</v>
      </c>
      <c r="D34" s="35" t="s">
        <v>42</v>
      </c>
      <c r="E34" s="35" t="s">
        <v>45</v>
      </c>
      <c r="F34" s="35" t="s">
        <v>160</v>
      </c>
      <c r="G34" s="35" t="s">
        <v>65</v>
      </c>
      <c r="H34" s="108">
        <v>1</v>
      </c>
      <c r="I34" s="108">
        <v>1</v>
      </c>
    </row>
    <row r="35" spans="1:9" ht="81" customHeight="1">
      <c r="A35" s="184"/>
      <c r="B35" s="65" t="s">
        <v>265</v>
      </c>
      <c r="C35" s="35" t="s">
        <v>115</v>
      </c>
      <c r="D35" s="35" t="s">
        <v>42</v>
      </c>
      <c r="E35" s="35" t="s">
        <v>45</v>
      </c>
      <c r="F35" s="35" t="s">
        <v>253</v>
      </c>
      <c r="G35" s="35" t="s">
        <v>65</v>
      </c>
      <c r="H35" s="108">
        <v>1</v>
      </c>
      <c r="I35" s="108">
        <v>1</v>
      </c>
    </row>
    <row r="36" spans="1:9" ht="12.75">
      <c r="A36" s="184"/>
      <c r="B36" s="64" t="s">
        <v>57</v>
      </c>
      <c r="C36" s="34" t="s">
        <v>115</v>
      </c>
      <c r="D36" s="34" t="s">
        <v>42</v>
      </c>
      <c r="E36" s="34" t="s">
        <v>50</v>
      </c>
      <c r="F36" s="34"/>
      <c r="G36" s="34"/>
      <c r="H36" s="106">
        <f>SUM(H37)</f>
        <v>1</v>
      </c>
      <c r="I36" s="106">
        <f>SUM(I37)</f>
        <v>1</v>
      </c>
    </row>
    <row r="37" spans="1:9" ht="36">
      <c r="A37" s="184"/>
      <c r="B37" s="65" t="s">
        <v>168</v>
      </c>
      <c r="C37" s="35" t="s">
        <v>115</v>
      </c>
      <c r="D37" s="35" t="s">
        <v>42</v>
      </c>
      <c r="E37" s="35" t="s">
        <v>50</v>
      </c>
      <c r="F37" s="35" t="s">
        <v>169</v>
      </c>
      <c r="G37" s="35"/>
      <c r="H37" s="108">
        <f>SUM(H38)</f>
        <v>1</v>
      </c>
      <c r="I37" s="108">
        <f>SUM(I38)</f>
        <v>1</v>
      </c>
    </row>
    <row r="38" spans="1:9" ht="12.75">
      <c r="A38" s="184"/>
      <c r="B38" s="65" t="s">
        <v>87</v>
      </c>
      <c r="C38" s="35" t="s">
        <v>115</v>
      </c>
      <c r="D38" s="35" t="s">
        <v>42</v>
      </c>
      <c r="E38" s="35" t="s">
        <v>50</v>
      </c>
      <c r="F38" s="35" t="s">
        <v>169</v>
      </c>
      <c r="G38" s="35" t="s">
        <v>63</v>
      </c>
      <c r="H38" s="108">
        <v>1</v>
      </c>
      <c r="I38" s="108">
        <v>1</v>
      </c>
    </row>
    <row r="39" spans="1:17" s="90" customFormat="1" ht="12.75">
      <c r="A39" s="184"/>
      <c r="B39" s="137" t="s">
        <v>129</v>
      </c>
      <c r="C39" s="34" t="s">
        <v>115</v>
      </c>
      <c r="D39" s="133" t="s">
        <v>44</v>
      </c>
      <c r="E39" s="133"/>
      <c r="F39" s="133"/>
      <c r="G39" s="133"/>
      <c r="H39" s="150">
        <f aca="true" t="shared" si="1" ref="H39:I41">SUM(H40)</f>
        <v>159.6</v>
      </c>
      <c r="I39" s="150">
        <f t="shared" si="1"/>
        <v>166</v>
      </c>
      <c r="J39" s="89"/>
      <c r="K39" s="89"/>
      <c r="L39" s="89"/>
      <c r="M39" s="89"/>
      <c r="N39" s="89"/>
      <c r="O39" s="89"/>
      <c r="P39" s="89"/>
      <c r="Q39" s="89"/>
    </row>
    <row r="40" spans="1:9" ht="12.75">
      <c r="A40" s="184"/>
      <c r="B40" s="67" t="s">
        <v>31</v>
      </c>
      <c r="C40" s="34" t="s">
        <v>115</v>
      </c>
      <c r="D40" s="34" t="s">
        <v>44</v>
      </c>
      <c r="E40" s="34" t="s">
        <v>46</v>
      </c>
      <c r="F40" s="34"/>
      <c r="G40" s="34"/>
      <c r="H40" s="132">
        <f t="shared" si="1"/>
        <v>159.6</v>
      </c>
      <c r="I40" s="132">
        <f t="shared" si="1"/>
        <v>166</v>
      </c>
    </row>
    <row r="41" spans="1:9" ht="28.5" customHeight="1">
      <c r="A41" s="184"/>
      <c r="B41" s="68" t="s">
        <v>64</v>
      </c>
      <c r="C41" s="35" t="s">
        <v>115</v>
      </c>
      <c r="D41" s="35" t="s">
        <v>44</v>
      </c>
      <c r="E41" s="35" t="s">
        <v>46</v>
      </c>
      <c r="F41" s="35" t="s">
        <v>161</v>
      </c>
      <c r="G41" s="35"/>
      <c r="H41" s="147">
        <f t="shared" si="1"/>
        <v>159.6</v>
      </c>
      <c r="I41" s="147">
        <f t="shared" si="1"/>
        <v>166</v>
      </c>
    </row>
    <row r="42" spans="1:9" ht="46.5" customHeight="1">
      <c r="A42" s="184"/>
      <c r="B42" s="65" t="s">
        <v>100</v>
      </c>
      <c r="C42" s="35" t="s">
        <v>115</v>
      </c>
      <c r="D42" s="35" t="s">
        <v>44</v>
      </c>
      <c r="E42" s="35" t="s">
        <v>46</v>
      </c>
      <c r="F42" s="35" t="s">
        <v>161</v>
      </c>
      <c r="G42" s="35" t="s">
        <v>205</v>
      </c>
      <c r="H42" s="147">
        <f>SUM(H43:H44)</f>
        <v>159.6</v>
      </c>
      <c r="I42" s="147">
        <f>SUM(I43:I44)</f>
        <v>166</v>
      </c>
    </row>
    <row r="43" spans="1:9" ht="15" customHeight="1">
      <c r="A43" s="184"/>
      <c r="B43" s="38" t="s">
        <v>185</v>
      </c>
      <c r="C43" s="35" t="s">
        <v>115</v>
      </c>
      <c r="D43" s="148" t="s">
        <v>44</v>
      </c>
      <c r="E43" s="148" t="s">
        <v>46</v>
      </c>
      <c r="F43" s="36" t="s">
        <v>161</v>
      </c>
      <c r="G43" s="37" t="s">
        <v>58</v>
      </c>
      <c r="H43" s="149">
        <v>122.58</v>
      </c>
      <c r="I43" s="149">
        <v>127.5</v>
      </c>
    </row>
    <row r="44" spans="1:9" ht="28.5" customHeight="1">
      <c r="A44" s="184"/>
      <c r="B44" s="65" t="s">
        <v>183</v>
      </c>
      <c r="C44" s="35" t="s">
        <v>115</v>
      </c>
      <c r="D44" s="148" t="s">
        <v>44</v>
      </c>
      <c r="E44" s="148" t="s">
        <v>46</v>
      </c>
      <c r="F44" s="35" t="s">
        <v>161</v>
      </c>
      <c r="G44" s="35" t="s">
        <v>184</v>
      </c>
      <c r="H44" s="147">
        <v>37.02</v>
      </c>
      <c r="I44" s="147">
        <v>38.5</v>
      </c>
    </row>
    <row r="45" spans="1:9" s="89" customFormat="1" ht="13.5" customHeight="1">
      <c r="A45" s="184"/>
      <c r="B45" s="64" t="s">
        <v>145</v>
      </c>
      <c r="C45" s="35" t="s">
        <v>115</v>
      </c>
      <c r="D45" s="34" t="s">
        <v>45</v>
      </c>
      <c r="E45" s="34"/>
      <c r="F45" s="34"/>
      <c r="G45" s="34"/>
      <c r="H45" s="111">
        <f>SUM(H47)</f>
        <v>1164.6</v>
      </c>
      <c r="I45" s="111">
        <f>SUM(I47)</f>
        <v>1305.1</v>
      </c>
    </row>
    <row r="46" spans="1:9" ht="13.5" customHeight="1">
      <c r="A46" s="184"/>
      <c r="B46" s="64" t="s">
        <v>146</v>
      </c>
      <c r="C46" s="34" t="s">
        <v>115</v>
      </c>
      <c r="D46" s="34" t="s">
        <v>45</v>
      </c>
      <c r="E46" s="34" t="s">
        <v>147</v>
      </c>
      <c r="F46" s="34"/>
      <c r="G46" s="34"/>
      <c r="H46" s="106">
        <f>SUM(H47)</f>
        <v>1164.6</v>
      </c>
      <c r="I46" s="106">
        <f>SUM(I47)</f>
        <v>1305.1</v>
      </c>
    </row>
    <row r="47" spans="1:9" ht="45" customHeight="1">
      <c r="A47" s="184"/>
      <c r="B47" s="65" t="s">
        <v>138</v>
      </c>
      <c r="C47" s="35" t="s">
        <v>115</v>
      </c>
      <c r="D47" s="35" t="s">
        <v>45</v>
      </c>
      <c r="E47" s="35" t="s">
        <v>147</v>
      </c>
      <c r="F47" s="35" t="s">
        <v>162</v>
      </c>
      <c r="G47" s="35"/>
      <c r="H47" s="108">
        <f>SUM(H48:H49)</f>
        <v>1164.6</v>
      </c>
      <c r="I47" s="108">
        <f>SUM(I48:I49)</f>
        <v>1305.1</v>
      </c>
    </row>
    <row r="48" spans="1:9" ht="24">
      <c r="A48" s="184"/>
      <c r="B48" s="65" t="s">
        <v>101</v>
      </c>
      <c r="C48" s="35" t="s">
        <v>115</v>
      </c>
      <c r="D48" s="35" t="s">
        <v>45</v>
      </c>
      <c r="E48" s="35" t="s">
        <v>147</v>
      </c>
      <c r="F48" s="35" t="s">
        <v>162</v>
      </c>
      <c r="G48" s="35" t="s">
        <v>61</v>
      </c>
      <c r="H48" s="108">
        <v>1159.6</v>
      </c>
      <c r="I48" s="108">
        <v>1300.1</v>
      </c>
    </row>
    <row r="49" spans="1:9" ht="12.75">
      <c r="A49" s="184"/>
      <c r="B49" s="65" t="s">
        <v>274</v>
      </c>
      <c r="C49" s="35" t="s">
        <v>115</v>
      </c>
      <c r="D49" s="35" t="s">
        <v>45</v>
      </c>
      <c r="E49" s="35" t="s">
        <v>147</v>
      </c>
      <c r="F49" s="35" t="s">
        <v>162</v>
      </c>
      <c r="G49" s="35" t="s">
        <v>275</v>
      </c>
      <c r="H49" s="108">
        <v>5</v>
      </c>
      <c r="I49" s="108">
        <v>5</v>
      </c>
    </row>
    <row r="50" spans="1:9" s="95" customFormat="1" ht="12.75">
      <c r="A50" s="184"/>
      <c r="B50" s="64" t="s">
        <v>47</v>
      </c>
      <c r="C50" s="34" t="s">
        <v>115</v>
      </c>
      <c r="D50" s="92" t="s">
        <v>48</v>
      </c>
      <c r="E50" s="92"/>
      <c r="F50" s="91"/>
      <c r="G50" s="92"/>
      <c r="H50" s="111">
        <f>SUM(H51+H56)</f>
        <v>115</v>
      </c>
      <c r="I50" s="111">
        <f>SUM(I51+I56)</f>
        <v>115</v>
      </c>
    </row>
    <row r="51" spans="1:9" s="95" customFormat="1" ht="12.75">
      <c r="A51" s="184"/>
      <c r="B51" s="112" t="s">
        <v>32</v>
      </c>
      <c r="C51" s="113" t="s">
        <v>115</v>
      </c>
      <c r="D51" s="113" t="s">
        <v>48</v>
      </c>
      <c r="E51" s="113" t="s">
        <v>46</v>
      </c>
      <c r="F51" s="113"/>
      <c r="G51" s="113"/>
      <c r="H51" s="114">
        <f>SUM(H52+H55)</f>
        <v>105</v>
      </c>
      <c r="I51" s="114">
        <f>SUM(I52+I55)</f>
        <v>105</v>
      </c>
    </row>
    <row r="52" spans="1:9" s="95" customFormat="1" ht="17.25" customHeight="1">
      <c r="A52" s="184"/>
      <c r="B52" s="65" t="s">
        <v>214</v>
      </c>
      <c r="C52" s="35" t="s">
        <v>115</v>
      </c>
      <c r="D52" s="35" t="s">
        <v>48</v>
      </c>
      <c r="E52" s="35" t="s">
        <v>46</v>
      </c>
      <c r="F52" s="35" t="s">
        <v>164</v>
      </c>
      <c r="G52" s="35"/>
      <c r="H52" s="108">
        <f>SUM(H53:H53)</f>
        <v>100</v>
      </c>
      <c r="I52" s="108">
        <f>SUM(I53:I53)</f>
        <v>100</v>
      </c>
    </row>
    <row r="53" spans="1:9" s="95" customFormat="1" ht="29.25" customHeight="1">
      <c r="A53" s="184"/>
      <c r="B53" s="65" t="s">
        <v>101</v>
      </c>
      <c r="C53" s="35" t="s">
        <v>115</v>
      </c>
      <c r="D53" s="35" t="s">
        <v>48</v>
      </c>
      <c r="E53" s="35" t="s">
        <v>46</v>
      </c>
      <c r="F53" s="35" t="s">
        <v>254</v>
      </c>
      <c r="G53" s="35" t="s">
        <v>61</v>
      </c>
      <c r="H53" s="108">
        <v>100</v>
      </c>
      <c r="I53" s="108">
        <v>100</v>
      </c>
    </row>
    <row r="54" spans="1:9" ht="36">
      <c r="A54" s="184"/>
      <c r="B54" s="65" t="s">
        <v>227</v>
      </c>
      <c r="C54" s="35" t="s">
        <v>115</v>
      </c>
      <c r="D54" s="35" t="s">
        <v>48</v>
      </c>
      <c r="E54" s="35" t="s">
        <v>46</v>
      </c>
      <c r="F54" s="35" t="s">
        <v>182</v>
      </c>
      <c r="G54" s="35"/>
      <c r="H54" s="108">
        <f>SUM(H55)</f>
        <v>5</v>
      </c>
      <c r="I54" s="108">
        <f>SUM(I55)</f>
        <v>5</v>
      </c>
    </row>
    <row r="55" spans="1:9" ht="24">
      <c r="A55" s="184"/>
      <c r="B55" s="65" t="s">
        <v>101</v>
      </c>
      <c r="C55" s="35" t="s">
        <v>115</v>
      </c>
      <c r="D55" s="35" t="s">
        <v>48</v>
      </c>
      <c r="E55" s="35" t="s">
        <v>46</v>
      </c>
      <c r="F55" s="35" t="s">
        <v>182</v>
      </c>
      <c r="G55" s="35" t="s">
        <v>61</v>
      </c>
      <c r="H55" s="108">
        <v>5</v>
      </c>
      <c r="I55" s="108">
        <v>5</v>
      </c>
    </row>
    <row r="56" spans="1:9" ht="24">
      <c r="A56" s="184"/>
      <c r="B56" s="64" t="s">
        <v>215</v>
      </c>
      <c r="C56" s="34" t="s">
        <v>115</v>
      </c>
      <c r="D56" s="34" t="s">
        <v>48</v>
      </c>
      <c r="E56" s="34" t="s">
        <v>48</v>
      </c>
      <c r="F56" s="34"/>
      <c r="G56" s="34"/>
      <c r="H56" s="106">
        <f>SUM(H57)</f>
        <v>10</v>
      </c>
      <c r="I56" s="106">
        <f>SUM(I57)</f>
        <v>10</v>
      </c>
    </row>
    <row r="57" spans="1:9" ht="36">
      <c r="A57" s="184"/>
      <c r="B57" s="65" t="s">
        <v>139</v>
      </c>
      <c r="C57" s="35" t="s">
        <v>115</v>
      </c>
      <c r="D57" s="35" t="s">
        <v>48</v>
      </c>
      <c r="E57" s="35" t="s">
        <v>48</v>
      </c>
      <c r="F57" s="35" t="s">
        <v>163</v>
      </c>
      <c r="G57" s="35"/>
      <c r="H57" s="108">
        <f>SUM(H58)</f>
        <v>10</v>
      </c>
      <c r="I57" s="108">
        <f>SUM(I58)</f>
        <v>10</v>
      </c>
    </row>
    <row r="58" spans="1:9" ht="24">
      <c r="A58" s="184"/>
      <c r="B58" s="65" t="s">
        <v>101</v>
      </c>
      <c r="C58" s="35" t="s">
        <v>115</v>
      </c>
      <c r="D58" s="35" t="s">
        <v>48</v>
      </c>
      <c r="E58" s="35" t="s">
        <v>48</v>
      </c>
      <c r="F58" s="35" t="s">
        <v>163</v>
      </c>
      <c r="G58" s="35" t="s">
        <v>61</v>
      </c>
      <c r="H58" s="108">
        <v>10</v>
      </c>
      <c r="I58" s="108">
        <v>10</v>
      </c>
    </row>
    <row r="59" spans="1:26" s="90" customFormat="1" ht="12.75">
      <c r="A59" s="184"/>
      <c r="B59" s="64" t="s">
        <v>140</v>
      </c>
      <c r="C59" s="34" t="s">
        <v>115</v>
      </c>
      <c r="D59" s="34" t="s">
        <v>141</v>
      </c>
      <c r="E59" s="34"/>
      <c r="F59" s="34"/>
      <c r="G59" s="34"/>
      <c r="H59" s="111">
        <f>SUM(H60+H63)</f>
        <v>1589.3</v>
      </c>
      <c r="I59" s="111">
        <f>SUM(I63+I60)</f>
        <v>1589.3</v>
      </c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1:9" ht="12.75">
      <c r="A60" s="184"/>
      <c r="B60" s="64" t="s">
        <v>142</v>
      </c>
      <c r="C60" s="35" t="s">
        <v>115</v>
      </c>
      <c r="D60" s="35" t="s">
        <v>141</v>
      </c>
      <c r="E60" s="35" t="s">
        <v>42</v>
      </c>
      <c r="F60" s="35"/>
      <c r="G60" s="35"/>
      <c r="H60" s="106">
        <f>SUM(H61)</f>
        <v>1066.6</v>
      </c>
      <c r="I60" s="106">
        <f>SUM(I61)</f>
        <v>1066.6</v>
      </c>
    </row>
    <row r="61" spans="1:9" ht="64.5" customHeight="1">
      <c r="A61" s="184"/>
      <c r="B61" s="65" t="s">
        <v>213</v>
      </c>
      <c r="C61" s="35" t="s">
        <v>115</v>
      </c>
      <c r="D61" s="35" t="s">
        <v>141</v>
      </c>
      <c r="E61" s="35" t="s">
        <v>42</v>
      </c>
      <c r="F61" s="35" t="s">
        <v>255</v>
      </c>
      <c r="G61" s="35"/>
      <c r="H61" s="108">
        <f>SUM(H62)</f>
        <v>1066.6</v>
      </c>
      <c r="I61" s="108">
        <f>SUM(I62)</f>
        <v>1066.6</v>
      </c>
    </row>
    <row r="62" spans="1:9" ht="57.75" customHeight="1">
      <c r="A62" s="184"/>
      <c r="B62" s="65" t="s">
        <v>216</v>
      </c>
      <c r="C62" s="35" t="s">
        <v>115</v>
      </c>
      <c r="D62" s="35" t="s">
        <v>141</v>
      </c>
      <c r="E62" s="35" t="s">
        <v>42</v>
      </c>
      <c r="F62" s="35" t="s">
        <v>256</v>
      </c>
      <c r="G62" s="35" t="s">
        <v>65</v>
      </c>
      <c r="H62" s="108">
        <v>1066.6</v>
      </c>
      <c r="I62" s="108">
        <v>1066.6</v>
      </c>
    </row>
    <row r="63" spans="1:9" ht="50.25" customHeight="1">
      <c r="A63" s="184"/>
      <c r="B63" s="65" t="s">
        <v>261</v>
      </c>
      <c r="C63" s="35" t="s">
        <v>115</v>
      </c>
      <c r="D63" s="35" t="s">
        <v>141</v>
      </c>
      <c r="E63" s="35" t="s">
        <v>45</v>
      </c>
      <c r="F63" s="35" t="s">
        <v>257</v>
      </c>
      <c r="G63" s="35" t="s">
        <v>65</v>
      </c>
      <c r="H63" s="108">
        <v>522.7</v>
      </c>
      <c r="I63" s="108">
        <v>522.7</v>
      </c>
    </row>
    <row r="64" spans="1:9" s="89" customFormat="1" ht="12.75">
      <c r="A64" s="184"/>
      <c r="B64" s="65" t="s">
        <v>33</v>
      </c>
      <c r="C64" s="34" t="s">
        <v>115</v>
      </c>
      <c r="D64" s="91" t="s">
        <v>49</v>
      </c>
      <c r="E64" s="92"/>
      <c r="F64" s="91"/>
      <c r="G64" s="92"/>
      <c r="H64" s="111">
        <f aca="true" t="shared" si="2" ref="H64:I66">SUM(H65)</f>
        <v>39.996</v>
      </c>
      <c r="I64" s="111">
        <f t="shared" si="2"/>
        <v>39.996</v>
      </c>
    </row>
    <row r="65" spans="1:9" ht="12.75">
      <c r="A65" s="184"/>
      <c r="B65" s="64" t="s">
        <v>34</v>
      </c>
      <c r="C65" s="35" t="s">
        <v>115</v>
      </c>
      <c r="D65" s="35" t="s">
        <v>49</v>
      </c>
      <c r="E65" s="35" t="s">
        <v>42</v>
      </c>
      <c r="F65" s="35"/>
      <c r="G65" s="35"/>
      <c r="H65" s="106">
        <f t="shared" si="2"/>
        <v>39.996</v>
      </c>
      <c r="I65" s="106">
        <f t="shared" si="2"/>
        <v>39.996</v>
      </c>
    </row>
    <row r="66" spans="1:9" ht="12.75">
      <c r="A66" s="184"/>
      <c r="B66" s="69" t="s">
        <v>86</v>
      </c>
      <c r="C66" s="35" t="s">
        <v>115</v>
      </c>
      <c r="D66" s="35" t="s">
        <v>49</v>
      </c>
      <c r="E66" s="35" t="s">
        <v>42</v>
      </c>
      <c r="F66" s="35" t="s">
        <v>165</v>
      </c>
      <c r="G66" s="35"/>
      <c r="H66" s="108">
        <f t="shared" si="2"/>
        <v>39.996</v>
      </c>
      <c r="I66" s="108">
        <f t="shared" si="2"/>
        <v>39.996</v>
      </c>
    </row>
    <row r="67" spans="1:9" ht="24">
      <c r="A67" s="184"/>
      <c r="B67" s="70" t="s">
        <v>102</v>
      </c>
      <c r="C67" s="35" t="s">
        <v>115</v>
      </c>
      <c r="D67" s="35" t="s">
        <v>49</v>
      </c>
      <c r="E67" s="35" t="s">
        <v>42</v>
      </c>
      <c r="F67" s="35" t="s">
        <v>165</v>
      </c>
      <c r="G67" s="35" t="s">
        <v>103</v>
      </c>
      <c r="H67" s="108">
        <v>39.996</v>
      </c>
      <c r="I67" s="108">
        <v>39.996</v>
      </c>
    </row>
    <row r="68" spans="1:9" s="89" customFormat="1" ht="12.75">
      <c r="A68" s="184"/>
      <c r="B68" s="64" t="s">
        <v>35</v>
      </c>
      <c r="C68" s="34" t="s">
        <v>115</v>
      </c>
      <c r="D68" s="91" t="s">
        <v>50</v>
      </c>
      <c r="E68" s="92"/>
      <c r="F68" s="91"/>
      <c r="G68" s="92"/>
      <c r="H68" s="111">
        <f aca="true" t="shared" si="3" ref="H68:I70">SUM(H69)</f>
        <v>10</v>
      </c>
      <c r="I68" s="111">
        <f t="shared" si="3"/>
        <v>10</v>
      </c>
    </row>
    <row r="69" spans="1:9" ht="17.25" customHeight="1">
      <c r="A69" s="184"/>
      <c r="B69" s="64" t="s">
        <v>136</v>
      </c>
      <c r="C69" s="35" t="s">
        <v>115</v>
      </c>
      <c r="D69" s="35" t="s">
        <v>50</v>
      </c>
      <c r="E69" s="35" t="s">
        <v>44</v>
      </c>
      <c r="F69" s="35"/>
      <c r="G69" s="35"/>
      <c r="H69" s="108">
        <f t="shared" si="3"/>
        <v>10</v>
      </c>
      <c r="I69" s="108">
        <f t="shared" si="3"/>
        <v>10</v>
      </c>
    </row>
    <row r="70" spans="1:9" ht="24">
      <c r="A70" s="184"/>
      <c r="B70" s="69" t="s">
        <v>166</v>
      </c>
      <c r="C70" s="35" t="s">
        <v>115</v>
      </c>
      <c r="D70" s="35" t="s">
        <v>50</v>
      </c>
      <c r="E70" s="35" t="s">
        <v>44</v>
      </c>
      <c r="F70" s="35" t="s">
        <v>167</v>
      </c>
      <c r="G70" s="35"/>
      <c r="H70" s="108">
        <f t="shared" si="3"/>
        <v>10</v>
      </c>
      <c r="I70" s="108">
        <f t="shared" si="3"/>
        <v>10</v>
      </c>
    </row>
    <row r="71" spans="1:9" ht="24">
      <c r="A71" s="184"/>
      <c r="B71" s="65" t="s">
        <v>101</v>
      </c>
      <c r="C71" s="35" t="s">
        <v>115</v>
      </c>
      <c r="D71" s="35" t="s">
        <v>50</v>
      </c>
      <c r="E71" s="35" t="s">
        <v>44</v>
      </c>
      <c r="F71" s="35" t="s">
        <v>167</v>
      </c>
      <c r="G71" s="35" t="s">
        <v>181</v>
      </c>
      <c r="H71" s="108">
        <v>10</v>
      </c>
      <c r="I71" s="108">
        <v>10</v>
      </c>
    </row>
    <row r="72" spans="1:10" ht="12.75">
      <c r="A72" s="184"/>
      <c r="B72" s="71" t="s">
        <v>51</v>
      </c>
      <c r="C72" s="88"/>
      <c r="D72" s="88"/>
      <c r="E72" s="88"/>
      <c r="F72" s="88"/>
      <c r="G72" s="88"/>
      <c r="H72" s="106">
        <f>SUM(H14+H39+H45+H50+H59+H64+H68)</f>
        <v>5949.96</v>
      </c>
      <c r="I72" s="106">
        <f>SUM(I14+I39+I45+I50+I59+I64+I68)</f>
        <v>6099.620000000001</v>
      </c>
      <c r="J72" s="6" t="s">
        <v>249</v>
      </c>
    </row>
    <row r="73" ht="12.75" customHeight="1">
      <c r="H73" s="6" t="s">
        <v>249</v>
      </c>
    </row>
  </sheetData>
  <sheetProtection/>
  <mergeCells count="11">
    <mergeCell ref="I11:I12"/>
    <mergeCell ref="A11:A12"/>
    <mergeCell ref="B11:B12"/>
    <mergeCell ref="C11:C12"/>
    <mergeCell ref="D11:D12"/>
    <mergeCell ref="E11:E12"/>
    <mergeCell ref="F11:F12"/>
    <mergeCell ref="G11:G12"/>
    <mergeCell ref="H11:H12"/>
    <mergeCell ref="A8:G9"/>
    <mergeCell ref="A13:A72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="115" zoomScaleSheetLayoutView="115" workbookViewId="0" topLeftCell="A1">
      <selection activeCell="C6" sqref="C6"/>
    </sheetView>
  </sheetViews>
  <sheetFormatPr defaultColWidth="9.00390625" defaultRowHeight="12.75"/>
  <cols>
    <col min="1" max="1" width="29.875" style="6" customWidth="1"/>
    <col min="2" max="2" width="56.625" style="6" customWidth="1"/>
    <col min="3" max="3" width="15.125" style="6" bestFit="1" customWidth="1"/>
    <col min="4" max="16384" width="9.125" style="6" customWidth="1"/>
  </cols>
  <sheetData>
    <row r="1" ht="12.75" customHeight="1">
      <c r="C1" s="1" t="s">
        <v>245</v>
      </c>
    </row>
    <row r="2" ht="15">
      <c r="C2" s="1" t="s">
        <v>206</v>
      </c>
    </row>
    <row r="3" ht="12.75" customHeight="1">
      <c r="C3" s="1" t="s">
        <v>104</v>
      </c>
    </row>
    <row r="4" spans="1:3" ht="15">
      <c r="A4" s="9"/>
      <c r="C4" s="1" t="s">
        <v>207</v>
      </c>
    </row>
    <row r="5" spans="1:3" ht="12.75" customHeight="1">
      <c r="A5" s="11"/>
      <c r="C5" s="1" t="s">
        <v>228</v>
      </c>
    </row>
    <row r="6" spans="1:3" ht="15">
      <c r="A6" s="12"/>
      <c r="B6" s="93"/>
      <c r="C6" s="96" t="s">
        <v>280</v>
      </c>
    </row>
    <row r="7" ht="12.75">
      <c r="A7" s="12"/>
    </row>
    <row r="8" spans="1:3" ht="12.75" customHeight="1">
      <c r="A8" s="163" t="s">
        <v>247</v>
      </c>
      <c r="B8" s="163"/>
      <c r="C8" s="163"/>
    </row>
    <row r="9" spans="1:3" ht="12.75">
      <c r="A9" s="163"/>
      <c r="B9" s="163"/>
      <c r="C9" s="163"/>
    </row>
    <row r="10" spans="1:3" ht="12.75" customHeight="1">
      <c r="A10" s="14"/>
      <c r="C10" s="27" t="s">
        <v>19</v>
      </c>
    </row>
    <row r="11" spans="1:3" ht="21" customHeight="1">
      <c r="A11" s="19" t="s">
        <v>28</v>
      </c>
      <c r="B11" s="19" t="s">
        <v>1</v>
      </c>
      <c r="C11" s="19" t="s">
        <v>53</v>
      </c>
    </row>
    <row r="12" spans="1:3" ht="33.75" customHeight="1">
      <c r="A12" s="39" t="s">
        <v>118</v>
      </c>
      <c r="B12" s="31" t="s">
        <v>95</v>
      </c>
      <c r="C12" s="141">
        <v>0</v>
      </c>
    </row>
    <row r="13" spans="1:3" ht="21" customHeight="1">
      <c r="A13" s="30" t="s">
        <v>119</v>
      </c>
      <c r="B13" s="32" t="s">
        <v>96</v>
      </c>
      <c r="C13" s="141">
        <v>-7394.99</v>
      </c>
    </row>
    <row r="14" spans="1:3" ht="18" customHeight="1">
      <c r="A14" s="30" t="s">
        <v>120</v>
      </c>
      <c r="B14" s="32" t="s">
        <v>97</v>
      </c>
      <c r="C14" s="141">
        <v>-7394.99</v>
      </c>
    </row>
    <row r="15" spans="1:3" ht="19.5" customHeight="1">
      <c r="A15" s="30" t="s">
        <v>121</v>
      </c>
      <c r="B15" s="32" t="s">
        <v>98</v>
      </c>
      <c r="C15" s="141">
        <v>7394.99</v>
      </c>
    </row>
    <row r="16" spans="1:3" ht="15">
      <c r="A16" s="30" t="s">
        <v>122</v>
      </c>
      <c r="B16" s="32" t="s">
        <v>99</v>
      </c>
      <c r="C16" s="141">
        <v>7394.99</v>
      </c>
    </row>
    <row r="17" spans="1:3" ht="15">
      <c r="A17" s="33"/>
      <c r="B17" s="29" t="s">
        <v>54</v>
      </c>
      <c r="C17" s="142">
        <v>0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headerFooter>
    <oddHeader>&amp;CСтруктурный макет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26.375" style="6" customWidth="1"/>
    <col min="2" max="2" width="43.625" style="6" customWidth="1"/>
    <col min="3" max="4" width="10.375" style="6" bestFit="1" customWidth="1"/>
    <col min="5" max="16384" width="9.125" style="6" customWidth="1"/>
  </cols>
  <sheetData>
    <row r="1" ht="12.75" customHeight="1">
      <c r="D1" s="1" t="s">
        <v>246</v>
      </c>
    </row>
    <row r="2" ht="15">
      <c r="D2" s="1" t="s">
        <v>206</v>
      </c>
    </row>
    <row r="3" ht="12.75" customHeight="1">
      <c r="D3" s="1" t="s">
        <v>104</v>
      </c>
    </row>
    <row r="4" spans="1:4" ht="15">
      <c r="A4" s="9"/>
      <c r="D4" s="1" t="s">
        <v>207</v>
      </c>
    </row>
    <row r="5" spans="1:4" ht="12.75" customHeight="1">
      <c r="A5" s="11"/>
      <c r="D5" s="1" t="s">
        <v>228</v>
      </c>
    </row>
    <row r="6" spans="1:4" ht="15">
      <c r="A6" s="12"/>
      <c r="B6" s="93"/>
      <c r="D6" s="96" t="s">
        <v>280</v>
      </c>
    </row>
    <row r="7" ht="12.75">
      <c r="A7" s="12"/>
    </row>
    <row r="8" spans="1:4" ht="12.75" customHeight="1">
      <c r="A8" s="191" t="s">
        <v>248</v>
      </c>
      <c r="B8" s="191"/>
      <c r="C8" s="191"/>
      <c r="D8" s="191"/>
    </row>
    <row r="9" spans="1:4" ht="29.25" customHeight="1">
      <c r="A9" s="191"/>
      <c r="B9" s="191"/>
      <c r="C9" s="191"/>
      <c r="D9" s="191"/>
    </row>
    <row r="10" spans="1:4" ht="12.75" customHeight="1">
      <c r="A10" s="14"/>
      <c r="D10" s="27" t="s">
        <v>19</v>
      </c>
    </row>
    <row r="11" spans="1:4" ht="32.25" customHeight="1">
      <c r="A11" s="193" t="s">
        <v>28</v>
      </c>
      <c r="B11" s="193" t="s">
        <v>1</v>
      </c>
      <c r="C11" s="192" t="s">
        <v>172</v>
      </c>
      <c r="D11" s="192"/>
    </row>
    <row r="12" spans="1:4" ht="20.25" customHeight="1">
      <c r="A12" s="194"/>
      <c r="B12" s="194"/>
      <c r="C12" s="134">
        <v>2022</v>
      </c>
      <c r="D12" s="134">
        <v>2023</v>
      </c>
    </row>
    <row r="13" spans="1:4" ht="28.5" customHeight="1">
      <c r="A13" s="39" t="s">
        <v>176</v>
      </c>
      <c r="B13" s="31" t="s">
        <v>95</v>
      </c>
      <c r="C13" s="140">
        <v>0</v>
      </c>
      <c r="D13" s="140">
        <v>0</v>
      </c>
    </row>
    <row r="14" spans="1:4" ht="27.75" customHeight="1">
      <c r="A14" s="30" t="s">
        <v>177</v>
      </c>
      <c r="B14" s="32" t="s">
        <v>96</v>
      </c>
      <c r="C14" s="138">
        <v>-5949.96</v>
      </c>
      <c r="D14" s="139">
        <v>-6099.62</v>
      </c>
    </row>
    <row r="15" spans="1:4" ht="27.75" customHeight="1">
      <c r="A15" s="30" t="s">
        <v>178</v>
      </c>
      <c r="B15" s="32" t="s">
        <v>97</v>
      </c>
      <c r="C15" s="138">
        <v>-5949.96</v>
      </c>
      <c r="D15" s="139">
        <v>-6099.62</v>
      </c>
    </row>
    <row r="16" spans="1:4" ht="27.75" customHeight="1">
      <c r="A16" s="30" t="s">
        <v>179</v>
      </c>
      <c r="B16" s="32" t="s">
        <v>98</v>
      </c>
      <c r="C16" s="138">
        <v>5949.96</v>
      </c>
      <c r="D16" s="139">
        <v>6099.62</v>
      </c>
    </row>
    <row r="17" spans="1:4" ht="27.75" customHeight="1">
      <c r="A17" s="30" t="s">
        <v>180</v>
      </c>
      <c r="B17" s="32" t="s">
        <v>99</v>
      </c>
      <c r="C17" s="138">
        <v>5949.96</v>
      </c>
      <c r="D17" s="139">
        <v>6099.62</v>
      </c>
    </row>
    <row r="18" spans="1:4" ht="15">
      <c r="A18" s="33"/>
      <c r="B18" s="29" t="s">
        <v>54</v>
      </c>
      <c r="C18" s="144">
        <v>0</v>
      </c>
      <c r="D18" s="144">
        <v>0</v>
      </c>
    </row>
  </sheetData>
  <sheetProtection/>
  <mergeCells count="4">
    <mergeCell ref="A8:D9"/>
    <mergeCell ref="C11:D11"/>
    <mergeCell ref="A11:A12"/>
    <mergeCell ref="B11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SheetLayoutView="100" workbookViewId="0" topLeftCell="A1">
      <selection activeCell="D6" sqref="D6"/>
    </sheetView>
  </sheetViews>
  <sheetFormatPr defaultColWidth="9.00390625" defaultRowHeight="12.75"/>
  <cols>
    <col min="1" max="1" width="4.875" style="6" customWidth="1"/>
    <col min="2" max="2" width="16.37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236</v>
      </c>
    </row>
    <row r="2" spans="3:4" ht="15">
      <c r="C2" s="8"/>
      <c r="D2" s="1" t="s">
        <v>206</v>
      </c>
    </row>
    <row r="3" spans="3:4" ht="12.75" customHeight="1">
      <c r="C3" s="8"/>
      <c r="D3" s="1" t="s">
        <v>104</v>
      </c>
    </row>
    <row r="4" spans="2:4" ht="15">
      <c r="B4" s="9"/>
      <c r="C4" s="10"/>
      <c r="D4" s="1" t="s">
        <v>207</v>
      </c>
    </row>
    <row r="5" spans="2:4" ht="12.75" customHeight="1">
      <c r="B5" s="11"/>
      <c r="C5" s="10"/>
      <c r="D5" s="1" t="s">
        <v>228</v>
      </c>
    </row>
    <row r="6" spans="2:8" ht="15">
      <c r="B6" s="12"/>
      <c r="C6" s="13"/>
      <c r="D6" s="96" t="s">
        <v>276</v>
      </c>
      <c r="H6" s="9"/>
    </row>
    <row r="7" spans="2:8" ht="15">
      <c r="B7" s="12"/>
      <c r="C7" s="13"/>
      <c r="D7" s="1"/>
      <c r="H7" s="9"/>
    </row>
    <row r="8" spans="1:8" ht="12.75" customHeight="1">
      <c r="A8" s="163" t="s">
        <v>107</v>
      </c>
      <c r="B8" s="163"/>
      <c r="C8" s="163"/>
      <c r="D8" s="163"/>
      <c r="H8" s="9"/>
    </row>
    <row r="9" spans="1:4" ht="40.5" customHeight="1">
      <c r="A9" s="163"/>
      <c r="B9" s="163"/>
      <c r="C9" s="163"/>
      <c r="D9" s="163"/>
    </row>
    <row r="10" spans="2:4" ht="12.75" customHeight="1">
      <c r="B10" s="14"/>
      <c r="C10" s="15"/>
      <c r="D10" s="16"/>
    </row>
    <row r="11" spans="1:4" ht="12.75" customHeight="1">
      <c r="A11" s="151" t="s">
        <v>10</v>
      </c>
      <c r="B11" s="151" t="s">
        <v>0</v>
      </c>
      <c r="C11" s="151"/>
      <c r="D11" s="151" t="s">
        <v>1</v>
      </c>
    </row>
    <row r="12" spans="1:4" ht="43.5" customHeight="1">
      <c r="A12" s="151"/>
      <c r="B12" s="17" t="s">
        <v>2</v>
      </c>
      <c r="C12" s="17" t="s">
        <v>3</v>
      </c>
      <c r="D12" s="151"/>
    </row>
    <row r="13" spans="1:4" ht="24" customHeight="1">
      <c r="A13" s="159">
        <v>1</v>
      </c>
      <c r="B13" s="160" t="s">
        <v>89</v>
      </c>
      <c r="C13" s="161"/>
      <c r="D13" s="162"/>
    </row>
    <row r="14" spans="1:4" ht="21.75" customHeight="1">
      <c r="A14" s="159"/>
      <c r="B14" s="3">
        <v>182</v>
      </c>
      <c r="C14" s="3" t="s">
        <v>200</v>
      </c>
      <c r="D14" s="22" t="s">
        <v>12</v>
      </c>
    </row>
    <row r="15" spans="1:4" ht="15">
      <c r="A15" s="18"/>
      <c r="B15" s="3">
        <v>182</v>
      </c>
      <c r="C15" s="3" t="s">
        <v>201</v>
      </c>
      <c r="D15" s="22" t="s">
        <v>14</v>
      </c>
    </row>
    <row r="16" spans="1:4" ht="45">
      <c r="A16" s="18"/>
      <c r="B16" s="3">
        <v>182</v>
      </c>
      <c r="C16" s="3" t="s">
        <v>202</v>
      </c>
      <c r="D16" s="22" t="s">
        <v>90</v>
      </c>
    </row>
    <row r="17" spans="1:4" ht="30">
      <c r="A17" s="18"/>
      <c r="B17" s="3">
        <v>182</v>
      </c>
      <c r="C17" s="3" t="s">
        <v>203</v>
      </c>
      <c r="D17" s="21" t="s">
        <v>154</v>
      </c>
    </row>
    <row r="18" spans="1:4" ht="30">
      <c r="A18" s="18"/>
      <c r="B18" s="3">
        <v>182</v>
      </c>
      <c r="C18" s="3" t="s">
        <v>204</v>
      </c>
      <c r="D18" s="21" t="s">
        <v>155</v>
      </c>
    </row>
  </sheetData>
  <sheetProtection/>
  <mergeCells count="6">
    <mergeCell ref="A13:A14"/>
    <mergeCell ref="B13:D13"/>
    <mergeCell ref="A8:D9"/>
    <mergeCell ref="A11:A12"/>
    <mergeCell ref="B11:C11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Header>&amp;CСтруктурный макет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workbookViewId="0" topLeftCell="A1">
      <selection activeCell="D6" sqref="D6"/>
    </sheetView>
  </sheetViews>
  <sheetFormatPr defaultColWidth="9.00390625" defaultRowHeight="12.75"/>
  <cols>
    <col min="1" max="1" width="4.125" style="6" customWidth="1"/>
    <col min="2" max="2" width="17.62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237</v>
      </c>
    </row>
    <row r="2" spans="3:4" ht="15">
      <c r="C2" s="8"/>
      <c r="D2" s="1" t="s">
        <v>206</v>
      </c>
    </row>
    <row r="3" spans="3:4" ht="12.75" customHeight="1">
      <c r="C3" s="8"/>
      <c r="D3" s="1" t="s">
        <v>104</v>
      </c>
    </row>
    <row r="4" spans="2:4" ht="15">
      <c r="B4" s="9"/>
      <c r="C4" s="10"/>
      <c r="D4" s="1" t="s">
        <v>207</v>
      </c>
    </row>
    <row r="5" spans="2:4" ht="12.75" customHeight="1">
      <c r="B5" s="11"/>
      <c r="C5" s="10"/>
      <c r="D5" s="1" t="s">
        <v>228</v>
      </c>
    </row>
    <row r="6" spans="2:8" ht="15">
      <c r="B6" s="12"/>
      <c r="C6" s="13"/>
      <c r="D6" s="96" t="s">
        <v>277</v>
      </c>
      <c r="H6" s="9"/>
    </row>
    <row r="7" spans="2:8" ht="15">
      <c r="B7" s="12"/>
      <c r="C7" s="13"/>
      <c r="D7" s="1"/>
      <c r="H7" s="9"/>
    </row>
    <row r="8" spans="1:8" ht="12.75" customHeight="1">
      <c r="A8" s="163" t="s">
        <v>67</v>
      </c>
      <c r="B8" s="163"/>
      <c r="C8" s="163"/>
      <c r="D8" s="163"/>
      <c r="H8" s="9"/>
    </row>
    <row r="9" spans="1:4" ht="40.5" customHeight="1">
      <c r="A9" s="163"/>
      <c r="B9" s="163"/>
      <c r="C9" s="163"/>
      <c r="D9" s="163"/>
    </row>
    <row r="10" spans="2:4" ht="12.75" customHeight="1">
      <c r="B10" s="14"/>
      <c r="C10" s="15"/>
      <c r="D10" s="16"/>
    </row>
    <row r="11" spans="1:4" ht="27" customHeight="1">
      <c r="A11" s="164" t="s">
        <v>10</v>
      </c>
      <c r="B11" s="166" t="s">
        <v>0</v>
      </c>
      <c r="C11" s="166"/>
      <c r="D11" s="167" t="s">
        <v>1</v>
      </c>
    </row>
    <row r="12" spans="1:4" ht="72" customHeight="1">
      <c r="A12" s="165"/>
      <c r="B12" s="23" t="s">
        <v>16</v>
      </c>
      <c r="C12" s="23" t="s">
        <v>17</v>
      </c>
      <c r="D12" s="167"/>
    </row>
    <row r="13" spans="1:4" ht="15.75">
      <c r="A13" s="171">
        <v>1</v>
      </c>
      <c r="B13" s="168" t="s">
        <v>108</v>
      </c>
      <c r="C13" s="169"/>
      <c r="D13" s="170"/>
    </row>
    <row r="14" spans="1:4" ht="31.5" customHeight="1">
      <c r="A14" s="172"/>
      <c r="B14" s="24">
        <v>929</v>
      </c>
      <c r="C14" s="25" t="s">
        <v>91</v>
      </c>
      <c r="D14" s="26" t="s">
        <v>92</v>
      </c>
    </row>
    <row r="15" spans="1:4" ht="30">
      <c r="A15" s="173"/>
      <c r="B15" s="24">
        <v>929</v>
      </c>
      <c r="C15" s="25" t="s">
        <v>93</v>
      </c>
      <c r="D15" s="26" t="s">
        <v>94</v>
      </c>
    </row>
  </sheetData>
  <sheetProtection/>
  <mergeCells count="6">
    <mergeCell ref="A8:D9"/>
    <mergeCell ref="A11:A12"/>
    <mergeCell ref="B11:C11"/>
    <mergeCell ref="D11:D12"/>
    <mergeCell ref="B13:D13"/>
    <mergeCell ref="A13:A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&amp;CСтруктурный макет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workbookViewId="0" topLeftCell="A1">
      <selection activeCell="D6" sqref="D6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D1" s="1" t="s">
        <v>66</v>
      </c>
    </row>
    <row r="2" ht="15">
      <c r="D2" s="1" t="s">
        <v>206</v>
      </c>
    </row>
    <row r="3" ht="12.75" customHeight="1">
      <c r="D3" s="1" t="s">
        <v>104</v>
      </c>
    </row>
    <row r="4" spans="2:4" ht="15">
      <c r="B4" s="9"/>
      <c r="D4" s="1" t="s">
        <v>207</v>
      </c>
    </row>
    <row r="5" spans="2:4" ht="12.75" customHeight="1">
      <c r="B5" s="11"/>
      <c r="D5" s="1" t="s">
        <v>228</v>
      </c>
    </row>
    <row r="6" spans="2:7" ht="15">
      <c r="B6" s="12"/>
      <c r="C6" s="93"/>
      <c r="D6" s="96" t="s">
        <v>278</v>
      </c>
      <c r="G6" s="9"/>
    </row>
    <row r="7" spans="2:7" ht="15">
      <c r="B7" s="12"/>
      <c r="C7" s="1"/>
      <c r="G7" s="9"/>
    </row>
    <row r="8" spans="1:7" ht="12.75" customHeight="1">
      <c r="A8" s="174" t="s">
        <v>229</v>
      </c>
      <c r="B8" s="174"/>
      <c r="C8" s="174"/>
      <c r="D8" s="174"/>
      <c r="G8" s="9"/>
    </row>
    <row r="9" spans="1:4" ht="29.25" customHeight="1">
      <c r="A9" s="174"/>
      <c r="B9" s="174"/>
      <c r="C9" s="174"/>
      <c r="D9" s="174"/>
    </row>
    <row r="10" spans="2:4" ht="12.75" customHeight="1">
      <c r="B10" s="14"/>
      <c r="C10" s="16"/>
      <c r="D10" s="27" t="s">
        <v>19</v>
      </c>
    </row>
    <row r="11" spans="1:4" ht="21" customHeight="1">
      <c r="A11" s="19" t="s">
        <v>69</v>
      </c>
      <c r="B11" s="19" t="s">
        <v>28</v>
      </c>
      <c r="C11" s="19" t="s">
        <v>1</v>
      </c>
      <c r="D11" s="19" t="s">
        <v>18</v>
      </c>
    </row>
    <row r="12" spans="1:4" ht="32.25" customHeight="1">
      <c r="A12" s="123">
        <v>929</v>
      </c>
      <c r="B12" s="28" t="s">
        <v>199</v>
      </c>
      <c r="C12" s="29" t="s">
        <v>20</v>
      </c>
      <c r="D12" s="99">
        <f>SUM(D17,D22,D13,D15,D21)</f>
        <v>548</v>
      </c>
    </row>
    <row r="13" spans="1:4" ht="30" customHeight="1">
      <c r="A13" s="124">
        <v>929</v>
      </c>
      <c r="B13" s="20" t="s">
        <v>71</v>
      </c>
      <c r="C13" s="4" t="s">
        <v>82</v>
      </c>
      <c r="D13" s="99">
        <f>SUM(D14)</f>
        <v>57</v>
      </c>
    </row>
    <row r="14" spans="1:4" ht="18.75" customHeight="1">
      <c r="A14" s="124">
        <v>929</v>
      </c>
      <c r="B14" s="20" t="s">
        <v>224</v>
      </c>
      <c r="C14" s="4" t="s">
        <v>12</v>
      </c>
      <c r="D14" s="100">
        <v>57</v>
      </c>
    </row>
    <row r="15" spans="1:4" ht="24.75" customHeight="1">
      <c r="A15" s="124">
        <v>929</v>
      </c>
      <c r="B15" s="20" t="s">
        <v>73</v>
      </c>
      <c r="C15" s="4" t="s">
        <v>21</v>
      </c>
      <c r="D15" s="99">
        <f>SUM(D16)</f>
        <v>25</v>
      </c>
    </row>
    <row r="16" spans="1:4" ht="20.25" customHeight="1">
      <c r="A16" s="124">
        <v>929</v>
      </c>
      <c r="B16" s="20" t="s">
        <v>223</v>
      </c>
      <c r="C16" s="4" t="s">
        <v>14</v>
      </c>
      <c r="D16" s="100">
        <v>25</v>
      </c>
    </row>
    <row r="17" spans="1:4" ht="18" customHeight="1">
      <c r="A17" s="124">
        <v>929</v>
      </c>
      <c r="B17" s="20" t="s">
        <v>72</v>
      </c>
      <c r="C17" s="4" t="s">
        <v>23</v>
      </c>
      <c r="D17" s="99">
        <f>SUM(D18:D20)</f>
        <v>461</v>
      </c>
    </row>
    <row r="18" spans="1:4" ht="44.25" customHeight="1">
      <c r="A18" s="124">
        <v>929</v>
      </c>
      <c r="B18" s="20" t="s">
        <v>15</v>
      </c>
      <c r="C18" s="4" t="s">
        <v>22</v>
      </c>
      <c r="D18" s="100">
        <v>27.5</v>
      </c>
    </row>
    <row r="19" spans="1:4" ht="33" customHeight="1">
      <c r="A19" s="124">
        <v>929</v>
      </c>
      <c r="B19" s="20" t="s">
        <v>222</v>
      </c>
      <c r="C19" s="4" t="s">
        <v>151</v>
      </c>
      <c r="D19" s="100">
        <v>5</v>
      </c>
    </row>
    <row r="20" spans="1:4" ht="37.5" customHeight="1">
      <c r="A20" s="124">
        <v>929</v>
      </c>
      <c r="B20" s="20" t="s">
        <v>221</v>
      </c>
      <c r="C20" s="4" t="s">
        <v>150</v>
      </c>
      <c r="D20" s="100">
        <v>428.5</v>
      </c>
    </row>
    <row r="21" spans="1:4" ht="95.25" customHeight="1">
      <c r="A21" s="124">
        <v>929</v>
      </c>
      <c r="B21" s="20" t="s">
        <v>226</v>
      </c>
      <c r="C21" s="4" t="s">
        <v>170</v>
      </c>
      <c r="D21" s="99">
        <v>5</v>
      </c>
    </row>
    <row r="22" spans="1:4" ht="48" customHeight="1">
      <c r="A22" s="124">
        <v>929</v>
      </c>
      <c r="B22" s="20" t="s">
        <v>74</v>
      </c>
      <c r="C22" s="4" t="s">
        <v>56</v>
      </c>
      <c r="D22" s="97">
        <f>SUM(D23:D24)</f>
        <v>0</v>
      </c>
    </row>
    <row r="23" spans="1:4" ht="48" customHeight="1">
      <c r="A23" s="124">
        <v>929</v>
      </c>
      <c r="B23" s="4" t="s">
        <v>4</v>
      </c>
      <c r="C23" s="5" t="s">
        <v>5</v>
      </c>
      <c r="D23" s="98">
        <v>0</v>
      </c>
    </row>
    <row r="24" spans="1:4" ht="48" customHeight="1">
      <c r="A24" s="124">
        <v>929</v>
      </c>
      <c r="B24" s="4" t="s">
        <v>220</v>
      </c>
      <c r="C24" s="5" t="s">
        <v>225</v>
      </c>
      <c r="D24" s="98">
        <v>0</v>
      </c>
    </row>
    <row r="25" ht="76.5" customHeight="1"/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Header>&amp;CСтруктурный макет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spans="4:5" ht="12.75" customHeight="1">
      <c r="D1" s="1" t="s">
        <v>238</v>
      </c>
      <c r="E1" s="62"/>
    </row>
    <row r="2" spans="4:5" ht="15">
      <c r="D2" s="1" t="s">
        <v>206</v>
      </c>
      <c r="E2" s="1"/>
    </row>
    <row r="3" spans="4:5" ht="12.75" customHeight="1">
      <c r="D3" s="1" t="s">
        <v>104</v>
      </c>
      <c r="E3" s="1"/>
    </row>
    <row r="4" spans="2:5" ht="15">
      <c r="B4" s="9"/>
      <c r="D4" s="1" t="s">
        <v>207</v>
      </c>
      <c r="E4" s="1"/>
    </row>
    <row r="5" spans="2:5" ht="12.75" customHeight="1">
      <c r="B5" s="11"/>
      <c r="D5" s="1" t="s">
        <v>228</v>
      </c>
      <c r="E5" s="1"/>
    </row>
    <row r="6" spans="2:7" ht="15">
      <c r="B6" s="12"/>
      <c r="C6" s="93"/>
      <c r="D6" s="96" t="s">
        <v>276</v>
      </c>
      <c r="E6" s="96"/>
      <c r="G6" s="9"/>
    </row>
    <row r="7" spans="1:7" ht="26.25" customHeight="1">
      <c r="A7" s="175" t="s">
        <v>230</v>
      </c>
      <c r="B7" s="175"/>
      <c r="C7" s="175"/>
      <c r="D7" s="175"/>
      <c r="E7" s="175"/>
      <c r="G7" s="9"/>
    </row>
    <row r="8" spans="2:5" ht="27.75" customHeight="1">
      <c r="B8" s="14"/>
      <c r="C8" s="16"/>
      <c r="E8" s="27" t="s">
        <v>19</v>
      </c>
    </row>
    <row r="9" spans="1:5" ht="21" customHeight="1">
      <c r="A9" s="176" t="s">
        <v>69</v>
      </c>
      <c r="B9" s="176" t="s">
        <v>28</v>
      </c>
      <c r="C9" s="176" t="s">
        <v>1</v>
      </c>
      <c r="D9" s="176" t="s">
        <v>172</v>
      </c>
      <c r="E9" s="176"/>
    </row>
    <row r="10" spans="1:5" ht="19.5" customHeight="1">
      <c r="A10" s="176"/>
      <c r="B10" s="176"/>
      <c r="C10" s="176"/>
      <c r="D10" s="61">
        <v>2022</v>
      </c>
      <c r="E10" s="61">
        <v>2023</v>
      </c>
    </row>
    <row r="11" spans="1:5" ht="34.5" customHeight="1">
      <c r="A11" s="18"/>
      <c r="B11" s="28" t="s">
        <v>70</v>
      </c>
      <c r="C11" s="29" t="s">
        <v>20</v>
      </c>
      <c r="D11" s="99">
        <f>SUM(D12,D14,D16,D21,D20)</f>
        <v>611.2</v>
      </c>
      <c r="E11" s="97">
        <f>SUM(E12,E14,E16,E21,E20)</f>
        <v>607.9</v>
      </c>
    </row>
    <row r="12" spans="1:5" ht="24.75" customHeight="1">
      <c r="A12" s="18"/>
      <c r="B12" s="20" t="s">
        <v>71</v>
      </c>
      <c r="C12" s="4" t="s">
        <v>173</v>
      </c>
      <c r="D12" s="99">
        <f>SUM(D13)</f>
        <v>57</v>
      </c>
      <c r="E12" s="97">
        <f>SUM(E13)</f>
        <v>51.5</v>
      </c>
    </row>
    <row r="13" spans="1:5" ht="18.75" customHeight="1">
      <c r="A13" s="18"/>
      <c r="B13" s="20" t="s">
        <v>11</v>
      </c>
      <c r="C13" s="4" t="s">
        <v>12</v>
      </c>
      <c r="D13" s="100">
        <v>57</v>
      </c>
      <c r="E13" s="98">
        <v>51.5</v>
      </c>
    </row>
    <row r="14" spans="1:5" ht="20.25" customHeight="1">
      <c r="A14" s="18"/>
      <c r="B14" s="20" t="s">
        <v>73</v>
      </c>
      <c r="C14" s="4" t="s">
        <v>21</v>
      </c>
      <c r="D14" s="99">
        <f>SUM(D15)</f>
        <v>25.2</v>
      </c>
      <c r="E14" s="97">
        <f>SUM(E15)</f>
        <v>26</v>
      </c>
    </row>
    <row r="15" spans="1:5" ht="20.25" customHeight="1">
      <c r="A15" s="18"/>
      <c r="B15" s="20" t="s">
        <v>13</v>
      </c>
      <c r="C15" s="4" t="s">
        <v>14</v>
      </c>
      <c r="D15" s="100">
        <v>25.2</v>
      </c>
      <c r="E15" s="98">
        <v>26</v>
      </c>
    </row>
    <row r="16" spans="1:5" ht="18" customHeight="1">
      <c r="A16" s="18"/>
      <c r="B16" s="20" t="s">
        <v>72</v>
      </c>
      <c r="C16" s="4" t="s">
        <v>23</v>
      </c>
      <c r="D16" s="99">
        <f>SUM(D17:D19)</f>
        <v>524</v>
      </c>
      <c r="E16" s="97">
        <f>SUM(E17:E19)</f>
        <v>525.4</v>
      </c>
    </row>
    <row r="17" spans="1:5" ht="44.25" customHeight="1">
      <c r="A17" s="18"/>
      <c r="B17" s="20" t="s">
        <v>15</v>
      </c>
      <c r="C17" s="4" t="s">
        <v>22</v>
      </c>
      <c r="D17" s="100">
        <v>29</v>
      </c>
      <c r="E17" s="98">
        <v>29</v>
      </c>
    </row>
    <row r="18" spans="1:5" ht="36" customHeight="1">
      <c r="A18" s="18"/>
      <c r="B18" s="20" t="s">
        <v>174</v>
      </c>
      <c r="C18" s="4" t="s">
        <v>151</v>
      </c>
      <c r="D18" s="100">
        <v>8</v>
      </c>
      <c r="E18" s="98">
        <v>8.4</v>
      </c>
    </row>
    <row r="19" spans="1:5" ht="39" customHeight="1">
      <c r="A19" s="18"/>
      <c r="B19" s="20" t="s">
        <v>175</v>
      </c>
      <c r="C19" s="4" t="s">
        <v>150</v>
      </c>
      <c r="D19" s="100">
        <v>487</v>
      </c>
      <c r="E19" s="98">
        <v>488</v>
      </c>
    </row>
    <row r="20" spans="1:5" ht="92.25" customHeight="1">
      <c r="A20" s="124"/>
      <c r="B20" s="20" t="s">
        <v>226</v>
      </c>
      <c r="C20" s="4" t="s">
        <v>170</v>
      </c>
      <c r="D20" s="99">
        <v>5</v>
      </c>
      <c r="E20" s="97">
        <v>5</v>
      </c>
    </row>
    <row r="21" spans="1:5" ht="30">
      <c r="A21" s="18"/>
      <c r="B21" s="20" t="s">
        <v>74</v>
      </c>
      <c r="C21" s="4" t="s">
        <v>56</v>
      </c>
      <c r="D21" s="97">
        <f>SUM(D22)</f>
        <v>0</v>
      </c>
      <c r="E21" s="97">
        <f>SUM(E22)</f>
        <v>0</v>
      </c>
    </row>
    <row r="22" spans="1:5" ht="30">
      <c r="A22" s="18"/>
      <c r="B22" s="4" t="s">
        <v>4</v>
      </c>
      <c r="C22" s="5" t="s">
        <v>5</v>
      </c>
      <c r="D22" s="98">
        <v>0</v>
      </c>
      <c r="E22" s="98">
        <v>0</v>
      </c>
    </row>
    <row r="23" spans="1:5" ht="15">
      <c r="A23" s="58"/>
      <c r="B23" s="59"/>
      <c r="C23" s="60"/>
      <c r="D23" s="58"/>
      <c r="E23" s="58"/>
    </row>
  </sheetData>
  <sheetProtection/>
  <mergeCells count="5">
    <mergeCell ref="A7:E7"/>
    <mergeCell ref="A9:A10"/>
    <mergeCell ref="B9:B10"/>
    <mergeCell ref="C9:C10"/>
    <mergeCell ref="D9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SheetLayoutView="100" workbookViewId="0" topLeftCell="A1">
      <selection activeCell="D6" sqref="D6"/>
    </sheetView>
  </sheetViews>
  <sheetFormatPr defaultColWidth="9.00390625" defaultRowHeight="12.75"/>
  <cols>
    <col min="1" max="1" width="6.875" style="6" customWidth="1"/>
    <col min="2" max="2" width="29.25390625" style="6" customWidth="1"/>
    <col min="3" max="3" width="64.125" style="6" customWidth="1"/>
    <col min="4" max="4" width="10.125" style="6" customWidth="1"/>
    <col min="5" max="16384" width="9.125" style="6" customWidth="1"/>
  </cols>
  <sheetData>
    <row r="1" ht="15.75" customHeight="1">
      <c r="D1" s="1" t="s">
        <v>239</v>
      </c>
    </row>
    <row r="2" ht="15">
      <c r="D2" s="1" t="s">
        <v>206</v>
      </c>
    </row>
    <row r="3" ht="12.75" customHeight="1">
      <c r="D3" s="1" t="s">
        <v>104</v>
      </c>
    </row>
    <row r="4" spans="2:4" ht="15">
      <c r="B4" s="9"/>
      <c r="D4" s="1" t="s">
        <v>207</v>
      </c>
    </row>
    <row r="5" spans="2:4" ht="12.75" customHeight="1">
      <c r="B5" s="11"/>
      <c r="D5" s="1" t="s">
        <v>228</v>
      </c>
    </row>
    <row r="6" spans="2:5" ht="15">
      <c r="B6" s="12"/>
      <c r="C6" s="93"/>
      <c r="D6" s="96" t="s">
        <v>276</v>
      </c>
      <c r="E6" s="9"/>
    </row>
    <row r="7" spans="2:5" ht="15">
      <c r="B7" s="12"/>
      <c r="C7" s="1"/>
      <c r="E7" s="9"/>
    </row>
    <row r="8" spans="1:5" ht="12.75" customHeight="1">
      <c r="A8" s="175" t="s">
        <v>231</v>
      </c>
      <c r="B8" s="175"/>
      <c r="C8" s="175"/>
      <c r="D8" s="175"/>
      <c r="E8" s="9"/>
    </row>
    <row r="9" spans="1:4" ht="29.25" customHeight="1">
      <c r="A9" s="175"/>
      <c r="B9" s="175"/>
      <c r="C9" s="175"/>
      <c r="D9" s="175"/>
    </row>
    <row r="10" spans="2:4" ht="12.75" customHeight="1">
      <c r="B10" s="14"/>
      <c r="C10" s="16"/>
      <c r="D10" s="27" t="s">
        <v>19</v>
      </c>
    </row>
    <row r="11" spans="1:4" ht="21" customHeight="1">
      <c r="A11" s="19" t="s">
        <v>37</v>
      </c>
      <c r="B11" s="19" t="s">
        <v>28</v>
      </c>
      <c r="C11" s="19" t="s">
        <v>1</v>
      </c>
      <c r="D11" s="19" t="s">
        <v>18</v>
      </c>
    </row>
    <row r="12" spans="1:4" ht="24" customHeight="1">
      <c r="A12" s="42">
        <v>929</v>
      </c>
      <c r="B12" s="44" t="s">
        <v>75</v>
      </c>
      <c r="C12" s="29" t="s">
        <v>24</v>
      </c>
      <c r="D12" s="125">
        <f>SUM(D14,D17,D19,D21)</f>
        <v>6846.99</v>
      </c>
    </row>
    <row r="13" spans="1:4" ht="30" customHeight="1">
      <c r="A13" s="41">
        <v>929</v>
      </c>
      <c r="B13" s="43" t="s">
        <v>76</v>
      </c>
      <c r="C13" s="4" t="s">
        <v>25</v>
      </c>
      <c r="D13" s="126">
        <f>SUM(D14,D17,D19,D21)</f>
        <v>6846.99</v>
      </c>
    </row>
    <row r="14" spans="1:4" ht="33.75" customHeight="1">
      <c r="A14" s="41">
        <v>929</v>
      </c>
      <c r="B14" s="3" t="s">
        <v>77</v>
      </c>
      <c r="C14" s="4" t="s">
        <v>80</v>
      </c>
      <c r="D14" s="126">
        <f>SUM(D15)</f>
        <v>4.45</v>
      </c>
    </row>
    <row r="15" spans="1:4" ht="33.75" customHeight="1">
      <c r="A15" s="41">
        <v>929</v>
      </c>
      <c r="B15" s="3" t="s">
        <v>210</v>
      </c>
      <c r="C15" s="4" t="s">
        <v>209</v>
      </c>
      <c r="D15" s="127">
        <f>SUM(D16)</f>
        <v>4.45</v>
      </c>
    </row>
    <row r="16" spans="1:4" ht="31.5" customHeight="1">
      <c r="A16" s="41">
        <v>929</v>
      </c>
      <c r="B16" s="3" t="s">
        <v>211</v>
      </c>
      <c r="C16" s="4" t="s">
        <v>8</v>
      </c>
      <c r="D16" s="127">
        <v>4.45</v>
      </c>
    </row>
    <row r="17" spans="1:4" ht="30">
      <c r="A17" s="41">
        <v>929</v>
      </c>
      <c r="B17" s="3" t="s">
        <v>78</v>
      </c>
      <c r="C17" s="4" t="s">
        <v>26</v>
      </c>
      <c r="D17" s="126">
        <f>SUM(D18)</f>
        <v>157.9</v>
      </c>
    </row>
    <row r="18" spans="1:4" ht="45">
      <c r="A18" s="41">
        <v>929</v>
      </c>
      <c r="B18" s="3" t="s">
        <v>190</v>
      </c>
      <c r="C18" s="4" t="s">
        <v>27</v>
      </c>
      <c r="D18" s="127">
        <v>157.9</v>
      </c>
    </row>
    <row r="19" spans="1:4" ht="31.5" customHeight="1">
      <c r="A19" s="41">
        <v>929</v>
      </c>
      <c r="B19" s="3" t="s">
        <v>79</v>
      </c>
      <c r="C19" s="4" t="s">
        <v>81</v>
      </c>
      <c r="D19" s="126">
        <f>SUM(D20)</f>
        <v>2197.5</v>
      </c>
    </row>
    <row r="20" spans="1:4" ht="60.75" customHeight="1">
      <c r="A20" s="41">
        <v>929</v>
      </c>
      <c r="B20" s="3" t="s">
        <v>191</v>
      </c>
      <c r="C20" s="4" t="s">
        <v>109</v>
      </c>
      <c r="D20" s="127">
        <v>2197.5</v>
      </c>
    </row>
    <row r="21" spans="1:4" ht="36" customHeight="1">
      <c r="A21" s="41">
        <v>929</v>
      </c>
      <c r="B21" s="3" t="s">
        <v>111</v>
      </c>
      <c r="C21" s="4" t="s">
        <v>112</v>
      </c>
      <c r="D21" s="126">
        <f>SUM(D22)</f>
        <v>4487.14</v>
      </c>
    </row>
    <row r="22" spans="1:4" ht="29.25" customHeight="1">
      <c r="A22" s="41">
        <v>929</v>
      </c>
      <c r="B22" s="3" t="s">
        <v>187</v>
      </c>
      <c r="C22" s="4" t="s">
        <v>113</v>
      </c>
      <c r="D22" s="127">
        <v>4487.14</v>
      </c>
    </row>
    <row r="23" spans="1:4" ht="14.25">
      <c r="A23" s="177" t="s">
        <v>114</v>
      </c>
      <c r="B23" s="178"/>
      <c r="C23" s="179"/>
      <c r="D23" s="145">
        <f>SUM(D12)</f>
        <v>6846.99</v>
      </c>
    </row>
    <row r="24" ht="36.75" customHeight="1"/>
    <row r="25" ht="51" customHeight="1"/>
    <row r="26" ht="36.75" customHeight="1"/>
  </sheetData>
  <sheetProtection/>
  <mergeCells count="2">
    <mergeCell ref="A8:D9"/>
    <mergeCell ref="A23:C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&amp;CСтруктурный макет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5">
      <selection activeCell="E6" sqref="E6"/>
    </sheetView>
  </sheetViews>
  <sheetFormatPr defaultColWidth="9.00390625" defaultRowHeight="12.75"/>
  <cols>
    <col min="1" max="1" width="5.25390625" style="6" customWidth="1"/>
    <col min="2" max="2" width="18.125" style="6" customWidth="1"/>
    <col min="3" max="3" width="45.625" style="6" customWidth="1"/>
    <col min="4" max="4" width="10.125" style="6" customWidth="1"/>
    <col min="5" max="16384" width="9.125" style="6" customWidth="1"/>
  </cols>
  <sheetData>
    <row r="1" spans="1:5" ht="12.75" customHeight="1">
      <c r="A1" s="72"/>
      <c r="B1" s="72"/>
      <c r="C1" s="72"/>
      <c r="D1" s="72"/>
      <c r="E1" s="1" t="s">
        <v>240</v>
      </c>
    </row>
    <row r="2" spans="1:5" ht="15">
      <c r="A2" s="72"/>
      <c r="B2" s="72"/>
      <c r="C2" s="72"/>
      <c r="D2" s="72"/>
      <c r="E2" s="1" t="s">
        <v>206</v>
      </c>
    </row>
    <row r="3" spans="1:5" ht="12.75" customHeight="1">
      <c r="A3" s="72"/>
      <c r="B3" s="72"/>
      <c r="C3" s="72"/>
      <c r="D3" s="72"/>
      <c r="E3" s="1" t="s">
        <v>104</v>
      </c>
    </row>
    <row r="4" spans="1:5" ht="15">
      <c r="A4" s="72"/>
      <c r="B4" s="74"/>
      <c r="C4" s="72"/>
      <c r="D4" s="72"/>
      <c r="E4" s="1" t="s">
        <v>207</v>
      </c>
    </row>
    <row r="5" spans="1:5" ht="12.75" customHeight="1">
      <c r="A5" s="72"/>
      <c r="B5" s="75"/>
      <c r="C5" s="72"/>
      <c r="D5" s="72"/>
      <c r="E5" s="1" t="s">
        <v>228</v>
      </c>
    </row>
    <row r="6" spans="1:7" ht="15">
      <c r="A6" s="72"/>
      <c r="B6" s="76"/>
      <c r="C6" s="72"/>
      <c r="D6" s="94"/>
      <c r="E6" s="96" t="s">
        <v>279</v>
      </c>
      <c r="G6" s="9"/>
    </row>
    <row r="7" spans="1:7" ht="12.75" customHeight="1">
      <c r="A7" s="72"/>
      <c r="B7" s="174" t="s">
        <v>232</v>
      </c>
      <c r="C7" s="174"/>
      <c r="D7" s="174"/>
      <c r="E7" s="174"/>
      <c r="G7" s="9"/>
    </row>
    <row r="8" spans="1:5" ht="21.75" customHeight="1">
      <c r="A8" s="72"/>
      <c r="B8" s="174"/>
      <c r="C8" s="174"/>
      <c r="D8" s="174"/>
      <c r="E8" s="174"/>
    </row>
    <row r="9" spans="1:5" ht="21" customHeight="1">
      <c r="A9" s="180" t="s">
        <v>37</v>
      </c>
      <c r="B9" s="180" t="s">
        <v>28</v>
      </c>
      <c r="C9" s="180" t="s">
        <v>1</v>
      </c>
      <c r="D9" s="180" t="s">
        <v>172</v>
      </c>
      <c r="E9" s="180"/>
    </row>
    <row r="10" spans="1:5" ht="13.5" customHeight="1">
      <c r="A10" s="180"/>
      <c r="B10" s="180"/>
      <c r="C10" s="180"/>
      <c r="D10" s="77">
        <v>2022</v>
      </c>
      <c r="E10" s="77">
        <v>2023</v>
      </c>
    </row>
    <row r="11" spans="1:5" ht="21" customHeight="1">
      <c r="A11" s="78">
        <v>929</v>
      </c>
      <c r="B11" s="79" t="s">
        <v>75</v>
      </c>
      <c r="C11" s="80" t="s">
        <v>24</v>
      </c>
      <c r="D11" s="128">
        <f>SUM(D13,D15,D17,D19)</f>
        <v>5338.76</v>
      </c>
      <c r="E11" s="128">
        <f>SUM(E13,E15,E17,E19)</f>
        <v>5491.72</v>
      </c>
    </row>
    <row r="12" spans="1:5" ht="38.25" customHeight="1">
      <c r="A12" s="81">
        <v>929</v>
      </c>
      <c r="B12" s="82" t="s">
        <v>76</v>
      </c>
      <c r="C12" s="83" t="s">
        <v>25</v>
      </c>
      <c r="D12" s="128">
        <f>SUM(D11)</f>
        <v>5338.76</v>
      </c>
      <c r="E12" s="128">
        <f>SUM(E11)</f>
        <v>5491.72</v>
      </c>
    </row>
    <row r="13" spans="1:5" ht="30" customHeight="1">
      <c r="A13" s="81">
        <v>929</v>
      </c>
      <c r="B13" s="84" t="s">
        <v>77</v>
      </c>
      <c r="C13" s="83" t="s">
        <v>80</v>
      </c>
      <c r="D13" s="128">
        <f>SUM(D14)</f>
        <v>4.62</v>
      </c>
      <c r="E13" s="128">
        <f>SUM(E14)</f>
        <v>4.8</v>
      </c>
    </row>
    <row r="14" spans="1:5" ht="33.75" customHeight="1">
      <c r="A14" s="81">
        <v>929</v>
      </c>
      <c r="B14" s="84" t="s">
        <v>7</v>
      </c>
      <c r="C14" s="83" t="s">
        <v>8</v>
      </c>
      <c r="D14" s="129">
        <v>4.62</v>
      </c>
      <c r="E14" s="129">
        <v>4.8</v>
      </c>
    </row>
    <row r="15" spans="1:5" ht="31.5" customHeight="1">
      <c r="A15" s="81">
        <v>929</v>
      </c>
      <c r="B15" s="84" t="s">
        <v>78</v>
      </c>
      <c r="C15" s="83" t="s">
        <v>26</v>
      </c>
      <c r="D15" s="128">
        <f>SUM(D16)</f>
        <v>159.6</v>
      </c>
      <c r="E15" s="128">
        <f>SUM(E16)</f>
        <v>166</v>
      </c>
    </row>
    <row r="16" spans="1:5" ht="36">
      <c r="A16" s="81">
        <v>929</v>
      </c>
      <c r="B16" s="84" t="s">
        <v>9</v>
      </c>
      <c r="C16" s="83" t="s">
        <v>27</v>
      </c>
      <c r="D16" s="129">
        <v>159.6</v>
      </c>
      <c r="E16" s="129">
        <v>166</v>
      </c>
    </row>
    <row r="17" spans="1:5" ht="12.75">
      <c r="A17" s="81">
        <v>929</v>
      </c>
      <c r="B17" s="84" t="s">
        <v>79</v>
      </c>
      <c r="C17" s="83" t="s">
        <v>81</v>
      </c>
      <c r="D17" s="128">
        <f>SUM(D18)</f>
        <v>1184.6</v>
      </c>
      <c r="E17" s="128">
        <f>SUM(E18)</f>
        <v>1315.1</v>
      </c>
    </row>
    <row r="18" spans="1:5" ht="57.75" customHeight="1">
      <c r="A18" s="81">
        <v>929</v>
      </c>
      <c r="B18" s="84" t="s">
        <v>110</v>
      </c>
      <c r="C18" s="83" t="s">
        <v>109</v>
      </c>
      <c r="D18" s="129">
        <v>1184.6</v>
      </c>
      <c r="E18" s="129">
        <v>1315.1</v>
      </c>
    </row>
    <row r="19" spans="1:5" ht="24">
      <c r="A19" s="81">
        <v>929</v>
      </c>
      <c r="B19" s="84" t="s">
        <v>111</v>
      </c>
      <c r="C19" s="83" t="s">
        <v>112</v>
      </c>
      <c r="D19" s="128">
        <f>SUM(D20)</f>
        <v>3989.94</v>
      </c>
      <c r="E19" s="128">
        <f>SUM(E20)</f>
        <v>4005.82</v>
      </c>
    </row>
    <row r="20" spans="1:5" ht="24">
      <c r="A20" s="81">
        <v>929</v>
      </c>
      <c r="B20" s="84" t="s">
        <v>88</v>
      </c>
      <c r="C20" s="83" t="s">
        <v>113</v>
      </c>
      <c r="D20" s="129">
        <v>3989.94</v>
      </c>
      <c r="E20" s="129">
        <v>4005.82</v>
      </c>
    </row>
    <row r="21" spans="1:5" ht="12.75">
      <c r="A21" s="181" t="s">
        <v>114</v>
      </c>
      <c r="B21" s="182"/>
      <c r="C21" s="183"/>
      <c r="D21" s="130">
        <f>SUM(D11)</f>
        <v>5338.76</v>
      </c>
      <c r="E21" s="130">
        <f>SUM(E11)</f>
        <v>5491.72</v>
      </c>
    </row>
  </sheetData>
  <sheetProtection/>
  <mergeCells count="6">
    <mergeCell ref="B7:E8"/>
    <mergeCell ref="A9:A10"/>
    <mergeCell ref="B9:B10"/>
    <mergeCell ref="C9:C10"/>
    <mergeCell ref="D9:E9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B6" sqref="B6"/>
    </sheetView>
  </sheetViews>
  <sheetFormatPr defaultColWidth="9.00390625" defaultRowHeight="12.75"/>
  <cols>
    <col min="2" max="2" width="61.375" style="0" customWidth="1"/>
    <col min="3" max="3" width="12.875" style="0" customWidth="1"/>
    <col min="4" max="4" width="9.625" style="0" customWidth="1"/>
    <col min="5" max="5" width="12.00390625" style="0" customWidth="1"/>
  </cols>
  <sheetData>
    <row r="1" spans="1:5" ht="15">
      <c r="A1" s="6"/>
      <c r="B1" s="1" t="s">
        <v>241</v>
      </c>
      <c r="C1" s="1"/>
      <c r="D1" s="1"/>
      <c r="E1" s="1"/>
    </row>
    <row r="2" spans="1:5" ht="15">
      <c r="A2" s="6"/>
      <c r="B2" s="1" t="s">
        <v>206</v>
      </c>
      <c r="C2" s="1"/>
      <c r="D2" s="1"/>
      <c r="E2" s="1"/>
    </row>
    <row r="3" spans="1:5" ht="15">
      <c r="A3" s="6"/>
      <c r="B3" s="1" t="s">
        <v>104</v>
      </c>
      <c r="C3" s="1"/>
      <c r="D3" s="1"/>
      <c r="E3" s="1"/>
    </row>
    <row r="4" spans="1:5" ht="15">
      <c r="A4" s="9"/>
      <c r="B4" s="1" t="s">
        <v>207</v>
      </c>
      <c r="C4" s="1"/>
      <c r="D4" s="1"/>
      <c r="E4" s="1"/>
    </row>
    <row r="5" spans="1:5" ht="15">
      <c r="A5" s="11"/>
      <c r="B5" s="1" t="s">
        <v>228</v>
      </c>
      <c r="C5" s="1"/>
      <c r="D5" s="1"/>
      <c r="E5" s="1"/>
    </row>
    <row r="6" spans="1:5" ht="15">
      <c r="A6" s="12"/>
      <c r="B6" s="96" t="s">
        <v>280</v>
      </c>
      <c r="C6" s="96"/>
      <c r="D6" s="96"/>
      <c r="E6" s="96"/>
    </row>
    <row r="7" spans="1:4" ht="15">
      <c r="A7" s="12"/>
      <c r="B7" s="1"/>
      <c r="C7" s="6"/>
      <c r="D7" s="6"/>
    </row>
    <row r="8" spans="1:4" ht="15.75">
      <c r="A8" s="163" t="s">
        <v>233</v>
      </c>
      <c r="B8" s="163"/>
      <c r="C8" s="163"/>
      <c r="D8" s="45"/>
    </row>
    <row r="9" spans="1:4" ht="15.75">
      <c r="A9" s="163"/>
      <c r="B9" s="163"/>
      <c r="C9" s="163"/>
      <c r="D9" s="45"/>
    </row>
    <row r="10" spans="1:4" ht="12.75">
      <c r="A10" s="14"/>
      <c r="B10" s="16"/>
      <c r="C10" s="27" t="s">
        <v>19</v>
      </c>
      <c r="D10" s="27"/>
    </row>
    <row r="11" spans="1:3" ht="14.25">
      <c r="A11" s="19" t="s">
        <v>28</v>
      </c>
      <c r="B11" s="19" t="s">
        <v>1</v>
      </c>
      <c r="C11" s="19">
        <v>2021</v>
      </c>
    </row>
    <row r="12" spans="1:3" ht="14.25">
      <c r="A12" s="44" t="s">
        <v>123</v>
      </c>
      <c r="B12" s="29" t="s">
        <v>29</v>
      </c>
      <c r="C12" s="102">
        <f>SUM(C13+C14+C15)</f>
        <v>3195.8940000000002</v>
      </c>
    </row>
    <row r="13" spans="1:3" ht="30">
      <c r="A13" s="43" t="s">
        <v>124</v>
      </c>
      <c r="B13" s="4" t="s">
        <v>125</v>
      </c>
      <c r="C13" s="103">
        <v>905.884</v>
      </c>
    </row>
    <row r="14" spans="1:3" ht="51" customHeight="1">
      <c r="A14" s="43" t="s">
        <v>126</v>
      </c>
      <c r="B14" s="4" t="s">
        <v>30</v>
      </c>
      <c r="C14" s="103">
        <v>2289.01</v>
      </c>
    </row>
    <row r="15" spans="1:3" ht="15">
      <c r="A15" s="43" t="s">
        <v>127</v>
      </c>
      <c r="B15" s="4" t="s">
        <v>57</v>
      </c>
      <c r="C15" s="103">
        <v>1</v>
      </c>
    </row>
    <row r="16" spans="1:3" ht="14.25">
      <c r="A16" s="44" t="s">
        <v>128</v>
      </c>
      <c r="B16" s="46" t="s">
        <v>129</v>
      </c>
      <c r="C16" s="101">
        <f>SUM(C17)</f>
        <v>157.9</v>
      </c>
    </row>
    <row r="17" spans="1:3" ht="15">
      <c r="A17" s="43" t="s">
        <v>130</v>
      </c>
      <c r="B17" s="4" t="s">
        <v>31</v>
      </c>
      <c r="C17" s="103">
        <v>157.9</v>
      </c>
    </row>
    <row r="18" spans="1:3" ht="14.25">
      <c r="A18" s="44" t="s">
        <v>148</v>
      </c>
      <c r="B18" s="115" t="s">
        <v>145</v>
      </c>
      <c r="C18" s="102">
        <f>SUM(C19)</f>
        <v>2187.5</v>
      </c>
    </row>
    <row r="19" spans="1:3" ht="15">
      <c r="A19" s="43" t="s">
        <v>149</v>
      </c>
      <c r="B19" s="116" t="s">
        <v>146</v>
      </c>
      <c r="C19" s="103">
        <v>2187.5</v>
      </c>
    </row>
    <row r="20" spans="1:3" ht="14.25">
      <c r="A20" s="47" t="s">
        <v>131</v>
      </c>
      <c r="B20" s="29" t="s">
        <v>132</v>
      </c>
      <c r="C20" s="104">
        <f>SUM(C21:C22)</f>
        <v>115</v>
      </c>
    </row>
    <row r="21" spans="1:3" ht="15">
      <c r="A21" s="48" t="s">
        <v>133</v>
      </c>
      <c r="B21" s="49" t="s">
        <v>32</v>
      </c>
      <c r="C21" s="105">
        <v>105</v>
      </c>
    </row>
    <row r="22" spans="1:3" ht="15">
      <c r="A22" s="48" t="s">
        <v>218</v>
      </c>
      <c r="B22" s="49" t="s">
        <v>215</v>
      </c>
      <c r="C22" s="105">
        <v>10</v>
      </c>
    </row>
    <row r="23" spans="1:3" ht="14.25">
      <c r="A23" s="52" t="s">
        <v>143</v>
      </c>
      <c r="B23" s="115" t="s">
        <v>140</v>
      </c>
      <c r="C23" s="104">
        <f>SUM(C24:C25)</f>
        <v>1688.6999999999998</v>
      </c>
    </row>
    <row r="24" spans="1:3" ht="15">
      <c r="A24" s="48" t="s">
        <v>144</v>
      </c>
      <c r="B24" s="116" t="s">
        <v>142</v>
      </c>
      <c r="C24" s="105">
        <v>1133.3</v>
      </c>
    </row>
    <row r="25" spans="1:3" ht="15">
      <c r="A25" s="48" t="s">
        <v>267</v>
      </c>
      <c r="B25" s="116" t="s">
        <v>268</v>
      </c>
      <c r="C25" s="105">
        <v>555.4</v>
      </c>
    </row>
    <row r="26" spans="1:3" ht="15">
      <c r="A26" s="117" t="s">
        <v>134</v>
      </c>
      <c r="B26" s="50" t="s">
        <v>33</v>
      </c>
      <c r="C26" s="104">
        <f>SUM(C27)</f>
        <v>39.996</v>
      </c>
    </row>
    <row r="27" spans="1:3" ht="15">
      <c r="A27" s="118" t="s">
        <v>135</v>
      </c>
      <c r="B27" s="51" t="s">
        <v>34</v>
      </c>
      <c r="C27" s="105">
        <v>39.996</v>
      </c>
    </row>
    <row r="28" spans="1:3" ht="15">
      <c r="A28" s="119">
        <v>1100</v>
      </c>
      <c r="B28" s="50" t="s">
        <v>35</v>
      </c>
      <c r="C28" s="104">
        <f>SUM(C29)</f>
        <v>10</v>
      </c>
    </row>
    <row r="29" spans="1:3" ht="15">
      <c r="A29" s="120">
        <v>1102</v>
      </c>
      <c r="B29" s="51" t="s">
        <v>136</v>
      </c>
      <c r="C29" s="105">
        <v>10</v>
      </c>
    </row>
    <row r="30" spans="1:3" ht="14.25">
      <c r="A30" s="121"/>
      <c r="B30" s="50" t="s">
        <v>137</v>
      </c>
      <c r="C30" s="104">
        <f>C12+C16+C18+C20+C23+C26+C28</f>
        <v>7394.99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6.625" style="0" customWidth="1"/>
    <col min="2" max="2" width="49.00390625" style="0" customWidth="1"/>
    <col min="3" max="3" width="10.875" style="0" bestFit="1" customWidth="1"/>
    <col min="4" max="4" width="13.125" style="0" customWidth="1"/>
    <col min="5" max="5" width="3.875" style="0" customWidth="1"/>
  </cols>
  <sheetData>
    <row r="1" spans="1:5" ht="15">
      <c r="A1" s="85"/>
      <c r="B1" s="72"/>
      <c r="C1" s="1" t="s">
        <v>242</v>
      </c>
      <c r="D1" s="1"/>
      <c r="E1" s="1"/>
    </row>
    <row r="2" spans="1:5" ht="15">
      <c r="A2" s="85"/>
      <c r="B2" s="1"/>
      <c r="C2" s="1" t="s">
        <v>206</v>
      </c>
      <c r="D2" s="1"/>
      <c r="E2" s="1"/>
    </row>
    <row r="3" spans="1:5" ht="15">
      <c r="A3" s="85"/>
      <c r="B3" s="1"/>
      <c r="C3" s="1" t="s">
        <v>104</v>
      </c>
      <c r="D3" s="1"/>
      <c r="E3" s="1"/>
    </row>
    <row r="4" spans="1:5" ht="15">
      <c r="A4" s="85"/>
      <c r="B4" s="1"/>
      <c r="C4" s="1" t="s">
        <v>207</v>
      </c>
      <c r="D4" s="1"/>
      <c r="E4" s="1"/>
    </row>
    <row r="5" spans="1:5" ht="15">
      <c r="A5" s="85"/>
      <c r="B5" s="1"/>
      <c r="C5" s="1" t="s">
        <v>228</v>
      </c>
      <c r="D5" s="1"/>
      <c r="E5" s="1"/>
    </row>
    <row r="6" spans="1:5" ht="15">
      <c r="A6" s="85"/>
      <c r="B6" s="96"/>
      <c r="C6" s="96" t="s">
        <v>276</v>
      </c>
      <c r="D6" s="96"/>
      <c r="E6" s="96"/>
    </row>
    <row r="7" spans="1:5" ht="12.75">
      <c r="A7" s="85"/>
      <c r="B7" s="85"/>
      <c r="C7" s="85"/>
      <c r="D7" s="85"/>
      <c r="E7" s="85"/>
    </row>
    <row r="8" spans="1:5" ht="12.75">
      <c r="A8" s="85"/>
      <c r="B8" s="163" t="s">
        <v>234</v>
      </c>
      <c r="C8" s="163"/>
      <c r="D8" s="163"/>
      <c r="E8" s="85"/>
    </row>
    <row r="9" spans="1:5" ht="24.75" customHeight="1">
      <c r="A9" s="85"/>
      <c r="B9" s="163"/>
      <c r="C9" s="163"/>
      <c r="D9" s="163"/>
      <c r="E9" s="85"/>
    </row>
    <row r="10" spans="1:5" ht="12.75">
      <c r="A10" s="85"/>
      <c r="B10" s="85"/>
      <c r="C10" s="85"/>
      <c r="D10" s="85" t="s">
        <v>270</v>
      </c>
      <c r="E10" s="85"/>
    </row>
    <row r="11" spans="1:5" ht="12.75">
      <c r="A11" s="77" t="s">
        <v>28</v>
      </c>
      <c r="B11" s="77" t="s">
        <v>1</v>
      </c>
      <c r="C11" s="77" t="s">
        <v>271</v>
      </c>
      <c r="D11" s="78" t="s">
        <v>272</v>
      </c>
      <c r="E11" s="85"/>
    </row>
    <row r="12" spans="1:5" ht="25.5" customHeight="1">
      <c r="A12" s="44" t="s">
        <v>123</v>
      </c>
      <c r="B12" s="29" t="s">
        <v>29</v>
      </c>
      <c r="C12" s="102">
        <f>SUM(C15,C14,C13)</f>
        <v>2871.464</v>
      </c>
      <c r="D12" s="102">
        <f>SUM(D15,D14,D13)</f>
        <v>2874.224</v>
      </c>
      <c r="E12" s="85"/>
    </row>
    <row r="13" spans="1:5" ht="33.75" customHeight="1">
      <c r="A13" s="43" t="s">
        <v>124</v>
      </c>
      <c r="B13" s="4" t="s">
        <v>125</v>
      </c>
      <c r="C13" s="103">
        <v>905.884</v>
      </c>
      <c r="D13" s="103">
        <v>905.884</v>
      </c>
      <c r="E13" s="85"/>
    </row>
    <row r="14" spans="1:5" ht="45" customHeight="1">
      <c r="A14" s="43" t="s">
        <v>126</v>
      </c>
      <c r="B14" s="4" t="s">
        <v>30</v>
      </c>
      <c r="C14" s="103">
        <v>1964.58</v>
      </c>
      <c r="D14" s="103">
        <v>1967.34</v>
      </c>
      <c r="E14" s="85"/>
    </row>
    <row r="15" spans="1:5" ht="15">
      <c r="A15" s="43" t="s">
        <v>127</v>
      </c>
      <c r="B15" s="4" t="s">
        <v>57</v>
      </c>
      <c r="C15" s="103">
        <v>1</v>
      </c>
      <c r="D15" s="103">
        <v>1</v>
      </c>
      <c r="E15" s="85"/>
    </row>
    <row r="16" spans="1:5" ht="14.25">
      <c r="A16" s="44" t="s">
        <v>128</v>
      </c>
      <c r="B16" s="46" t="s">
        <v>129</v>
      </c>
      <c r="C16" s="101">
        <f>SUM(C17)</f>
        <v>159.6</v>
      </c>
      <c r="D16" s="101">
        <f>SUM(D17)</f>
        <v>166</v>
      </c>
      <c r="E16" s="85"/>
    </row>
    <row r="17" spans="1:5" ht="15">
      <c r="A17" s="43" t="s">
        <v>130</v>
      </c>
      <c r="B17" s="4" t="s">
        <v>31</v>
      </c>
      <c r="C17" s="103">
        <v>159.6</v>
      </c>
      <c r="D17" s="103">
        <v>166</v>
      </c>
      <c r="E17" s="85"/>
    </row>
    <row r="18" spans="1:5" ht="14.25">
      <c r="A18" s="44" t="s">
        <v>148</v>
      </c>
      <c r="B18" s="29" t="s">
        <v>145</v>
      </c>
      <c r="C18" s="102">
        <f>SUM(C19)</f>
        <v>1164.6</v>
      </c>
      <c r="D18" s="102">
        <f>SUM(D19)</f>
        <v>1305.1</v>
      </c>
      <c r="E18" s="85"/>
    </row>
    <row r="19" spans="1:5" ht="15">
      <c r="A19" s="43" t="s">
        <v>149</v>
      </c>
      <c r="B19" s="4" t="s">
        <v>146</v>
      </c>
      <c r="C19" s="103">
        <v>1164.6</v>
      </c>
      <c r="D19" s="103">
        <v>1305.1</v>
      </c>
      <c r="E19" s="85"/>
    </row>
    <row r="20" spans="1:5" ht="28.5">
      <c r="A20" s="47" t="s">
        <v>131</v>
      </c>
      <c r="B20" s="29" t="s">
        <v>132</v>
      </c>
      <c r="C20" s="104">
        <f>SUM(C21:C22)</f>
        <v>115</v>
      </c>
      <c r="D20" s="104">
        <f>SUM(D21:D22)</f>
        <v>115</v>
      </c>
      <c r="E20" s="85"/>
    </row>
    <row r="21" spans="1:5" ht="15">
      <c r="A21" s="143" t="s">
        <v>133</v>
      </c>
      <c r="B21" s="4" t="s">
        <v>32</v>
      </c>
      <c r="C21" s="105">
        <v>105</v>
      </c>
      <c r="D21" s="105">
        <v>105</v>
      </c>
      <c r="E21" s="85"/>
    </row>
    <row r="22" spans="1:5" ht="30">
      <c r="A22" s="48" t="s">
        <v>218</v>
      </c>
      <c r="B22" s="49" t="s">
        <v>215</v>
      </c>
      <c r="C22" s="105">
        <v>10</v>
      </c>
      <c r="D22" s="105">
        <v>10</v>
      </c>
      <c r="E22" s="85"/>
    </row>
    <row r="23" spans="1:5" ht="14.25">
      <c r="A23" s="52" t="s">
        <v>143</v>
      </c>
      <c r="B23" s="122" t="s">
        <v>140</v>
      </c>
      <c r="C23" s="104">
        <f>SUM(C24:C25)</f>
        <v>1589.3</v>
      </c>
      <c r="D23" s="104">
        <f>SUM(D24:D25)</f>
        <v>1589.3</v>
      </c>
      <c r="E23" s="85"/>
    </row>
    <row r="24" spans="1:5" ht="15">
      <c r="A24" s="48" t="s">
        <v>144</v>
      </c>
      <c r="B24" s="49" t="s">
        <v>142</v>
      </c>
      <c r="C24" s="105">
        <v>1066.6</v>
      </c>
      <c r="D24" s="105">
        <v>1066.6</v>
      </c>
      <c r="E24" s="85"/>
    </row>
    <row r="25" spans="1:5" ht="30">
      <c r="A25" s="48" t="s">
        <v>267</v>
      </c>
      <c r="B25" s="116" t="s">
        <v>268</v>
      </c>
      <c r="C25" s="105">
        <v>522.7</v>
      </c>
      <c r="D25" s="105">
        <v>522.7</v>
      </c>
      <c r="E25" s="85"/>
    </row>
    <row r="26" spans="1:5" ht="15">
      <c r="A26" s="117" t="s">
        <v>134</v>
      </c>
      <c r="B26" s="50" t="s">
        <v>33</v>
      </c>
      <c r="C26" s="104">
        <f>SUM(C27)</f>
        <v>39.996</v>
      </c>
      <c r="D26" s="104">
        <f>SUM(D27)</f>
        <v>39.996</v>
      </c>
      <c r="E26" s="85"/>
    </row>
    <row r="27" spans="1:5" ht="15">
      <c r="A27" s="118" t="s">
        <v>135</v>
      </c>
      <c r="B27" s="51" t="s">
        <v>34</v>
      </c>
      <c r="C27" s="105">
        <v>39.996</v>
      </c>
      <c r="D27" s="105">
        <v>39.996</v>
      </c>
      <c r="E27" s="85"/>
    </row>
    <row r="28" spans="1:5" ht="15">
      <c r="A28" s="119">
        <v>1100</v>
      </c>
      <c r="B28" s="50" t="s">
        <v>35</v>
      </c>
      <c r="C28" s="104">
        <f>SUM(C29)</f>
        <v>10</v>
      </c>
      <c r="D28" s="104">
        <f>SUM(D29)</f>
        <v>10</v>
      </c>
      <c r="E28" s="85"/>
    </row>
    <row r="29" spans="1:5" ht="15">
      <c r="A29" s="120">
        <v>1102</v>
      </c>
      <c r="B29" s="51" t="s">
        <v>136</v>
      </c>
      <c r="C29" s="105">
        <v>10</v>
      </c>
      <c r="D29" s="105">
        <v>10</v>
      </c>
      <c r="E29" s="85"/>
    </row>
    <row r="30" spans="1:5" ht="15">
      <c r="A30" s="119" t="s">
        <v>219</v>
      </c>
      <c r="B30" s="50" t="s">
        <v>217</v>
      </c>
      <c r="C30" s="104">
        <f>SUM(C12+C16+C18+C20+C23+C26+C28)</f>
        <v>5949.96</v>
      </c>
      <c r="D30" s="104">
        <f>SUM(D12+D16+D18+D20+D23+D26+D28)</f>
        <v>6099.620000000001</v>
      </c>
      <c r="E30" s="85"/>
    </row>
    <row r="31" spans="1:5" ht="14.25">
      <c r="A31" s="121"/>
      <c r="B31" s="50" t="s">
        <v>137</v>
      </c>
      <c r="C31" s="104">
        <f>SUM(C30)</f>
        <v>5949.96</v>
      </c>
      <c r="D31" s="104">
        <f>SUM(D30)</f>
        <v>6099.620000000001</v>
      </c>
      <c r="E31" s="85"/>
    </row>
  </sheetData>
  <sheetProtection/>
  <mergeCells count="1">
    <mergeCell ref="B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 Windows</cp:lastModifiedBy>
  <cp:lastPrinted>2020-11-11T06:50:33Z</cp:lastPrinted>
  <dcterms:created xsi:type="dcterms:W3CDTF">2009-12-08T03:06:20Z</dcterms:created>
  <dcterms:modified xsi:type="dcterms:W3CDTF">2020-12-24T02:28:49Z</dcterms:modified>
  <cp:category/>
  <cp:version/>
  <cp:contentType/>
  <cp:contentStatus/>
</cp:coreProperties>
</file>